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defaultThemeVersion="164011"/>
  <bookViews>
    <workbookView xWindow="0" yWindow="0" windowWidth="22260" windowHeight="12645"/>
  </bookViews>
  <sheets>
    <sheet name="軽減状況総括表" sheetId="1" r:id="rId1"/>
    <sheet name="補助金確定額算出表" sheetId="2" r:id="rId2"/>
    <sheet name="計算シート" sheetId="3" state="hidden" r:id="rId3"/>
  </sheets>
  <externalReferences>
    <externalReference r:id="rId4"/>
  </externalReferences>
  <definedNames>
    <definedName name="サービス種類テーブル">[1]テーブル!$A$2:$A$5</definedName>
    <definedName name="介護費負担_軽減額_合計">補助金確定額算出表!$K$36</definedName>
    <definedName name="介護費負担１割相当額">補助金確定額算出表!$M$23</definedName>
    <definedName name="介護費負担１分相当額">[1]補助金申請額算出表!$G$23</definedName>
    <definedName name="居住費_軽減額_合計">補助金確定額算出表!$K$60</definedName>
    <definedName name="居住費１割相当額">補助金確定額算出表!$AW$23</definedName>
    <definedName name="食費_軽減額_合計">補助金確定額算出表!$K$48</definedName>
    <definedName name="食費１割負担相当額">補助金確定額算出表!$AE$23</definedName>
    <definedName name="生活保護判定テーブル">[1]テーブル!$A$2:$B$5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33" i="1"/>
  <c r="AI4" i="2" l="1"/>
  <c r="G4" i="2"/>
  <c r="E36" i="1" l="1"/>
  <c r="A11" i="3" l="1"/>
  <c r="A9" i="3"/>
  <c r="A34" i="2"/>
  <c r="A32" i="2"/>
  <c r="BT18" i="1" l="1"/>
  <c r="K30" i="2" s="1"/>
  <c r="A61" i="3" l="1"/>
  <c r="A70" i="2"/>
  <c r="A68" i="2"/>
  <c r="BO51" i="1"/>
  <c r="BJ51" i="1"/>
  <c r="BE51" i="1"/>
  <c r="AZ51" i="1"/>
  <c r="AU51" i="1"/>
  <c r="AP51" i="1"/>
  <c r="AK51" i="1"/>
  <c r="AF51" i="1"/>
  <c r="AA51" i="1"/>
  <c r="V51" i="1"/>
  <c r="Q51" i="1"/>
  <c r="L51" i="1"/>
  <c r="E48" i="1"/>
  <c r="BT48" i="1" s="1"/>
  <c r="K58" i="2" s="1"/>
  <c r="BT45" i="1"/>
  <c r="K56" i="2" s="1"/>
  <c r="BT42" i="1"/>
  <c r="K54" i="2" s="1"/>
  <c r="BO39" i="1"/>
  <c r="BJ39" i="1"/>
  <c r="BE39" i="1"/>
  <c r="AZ39" i="1"/>
  <c r="AU39" i="1"/>
  <c r="AP39" i="1"/>
  <c r="AK39" i="1"/>
  <c r="AF39" i="1"/>
  <c r="AA39" i="1"/>
  <c r="V39" i="1"/>
  <c r="Q39" i="1"/>
  <c r="L39" i="1"/>
  <c r="BT36" i="1"/>
  <c r="K46" i="2" s="1"/>
  <c r="BT33" i="1"/>
  <c r="K44" i="2" s="1"/>
  <c r="BT30" i="1"/>
  <c r="K42" i="2" s="1"/>
  <c r="BO27" i="1"/>
  <c r="BJ27" i="1"/>
  <c r="BE27" i="1"/>
  <c r="AZ27" i="1"/>
  <c r="AU27" i="1"/>
  <c r="AP27" i="1"/>
  <c r="AK27" i="1"/>
  <c r="AF27" i="1"/>
  <c r="AA27" i="1"/>
  <c r="V27" i="1"/>
  <c r="Q27" i="1"/>
  <c r="L27" i="1"/>
  <c r="BT24" i="1"/>
  <c r="K34" i="2" s="1"/>
  <c r="BT21" i="1"/>
  <c r="K32" i="2" s="1"/>
  <c r="K68" i="2" l="1"/>
  <c r="K60" i="2"/>
  <c r="K70" i="2"/>
  <c r="K36" i="2"/>
  <c r="AW15" i="2"/>
  <c r="AK23" i="2" s="1"/>
  <c r="AQ23" i="2" s="1"/>
  <c r="AK15" i="2"/>
  <c r="A23" i="2" s="1"/>
  <c r="M23" i="2" s="1"/>
  <c r="AQ15" i="2"/>
  <c r="S23" i="2" s="1"/>
  <c r="K66" i="2"/>
  <c r="BT51" i="1"/>
  <c r="L54" i="1"/>
  <c r="V54" i="1"/>
  <c r="AF54" i="1"/>
  <c r="AP54" i="1"/>
  <c r="AZ54" i="1"/>
  <c r="BJ54" i="1"/>
  <c r="BO54" i="1"/>
  <c r="BE54" i="1"/>
  <c r="AU54" i="1"/>
  <c r="AK54" i="1"/>
  <c r="AA54" i="1"/>
  <c r="Q54" i="1"/>
  <c r="BT39" i="1"/>
  <c r="A22" i="3"/>
  <c r="A74" i="3"/>
  <c r="K48" i="2"/>
  <c r="A48" i="3"/>
  <c r="A76" i="3"/>
  <c r="A50" i="3"/>
  <c r="A24" i="3"/>
  <c r="A63" i="3"/>
  <c r="A37" i="3"/>
  <c r="A35" i="3"/>
  <c r="A44" i="2"/>
  <c r="A56" i="2"/>
  <c r="A46" i="2"/>
  <c r="A58" i="2"/>
  <c r="BT27" i="1"/>
  <c r="I55" i="3" l="1"/>
  <c r="I63" i="3" s="1"/>
  <c r="K72" i="2"/>
  <c r="AR34" i="2"/>
  <c r="G23" i="2"/>
  <c r="Y23" i="2"/>
  <c r="I29" i="3" s="1"/>
  <c r="AE23" i="2"/>
  <c r="AW23" i="2"/>
  <c r="BT54" i="1"/>
  <c r="P61" i="3" l="1"/>
  <c r="P59" i="3"/>
  <c r="I59" i="3"/>
  <c r="I61" i="3"/>
  <c r="P63" i="3"/>
  <c r="Z63" i="3" s="1"/>
  <c r="I42" i="3"/>
  <c r="P50" i="3" s="1"/>
  <c r="I16" i="3"/>
  <c r="P22" i="3" s="1"/>
  <c r="I3" i="3"/>
  <c r="P11" i="3" s="1"/>
  <c r="AR58" i="2"/>
  <c r="I20" i="3"/>
  <c r="AR46" i="2"/>
  <c r="I68" i="3"/>
  <c r="AR70" i="2"/>
  <c r="P35" i="3"/>
  <c r="I35" i="3"/>
  <c r="I33" i="3"/>
  <c r="P37" i="3"/>
  <c r="P33" i="3"/>
  <c r="I37" i="3"/>
  <c r="Z59" i="3" l="1"/>
  <c r="P7" i="3"/>
  <c r="Z61" i="3"/>
  <c r="P55" i="3"/>
  <c r="Z55" i="3" s="1"/>
  <c r="I48" i="3"/>
  <c r="I46" i="3"/>
  <c r="P48" i="3"/>
  <c r="P46" i="3"/>
  <c r="I50" i="3"/>
  <c r="Z50" i="3" s="1"/>
  <c r="Z37" i="3"/>
  <c r="Z48" i="3"/>
  <c r="I7" i="3"/>
  <c r="Z7" i="3" s="1"/>
  <c r="P9" i="3"/>
  <c r="P3" i="3" s="1"/>
  <c r="Z3" i="3" s="1"/>
  <c r="I11" i="3"/>
  <c r="Z11" i="3" s="1"/>
  <c r="I9" i="3"/>
  <c r="Z9" i="3" s="1"/>
  <c r="P24" i="3"/>
  <c r="P20" i="3"/>
  <c r="I24" i="3"/>
  <c r="Z24" i="3" s="1"/>
  <c r="I22" i="3"/>
  <c r="Z22" i="3" s="1"/>
  <c r="AI63" i="3"/>
  <c r="AS63" i="3" s="1"/>
  <c r="BB63" i="3" s="1"/>
  <c r="V58" i="2" s="1"/>
  <c r="P72" i="3"/>
  <c r="P74" i="3"/>
  <c r="I72" i="3"/>
  <c r="Z72" i="3" s="1"/>
  <c r="P76" i="3"/>
  <c r="I74" i="3"/>
  <c r="I76" i="3"/>
  <c r="AI61" i="3"/>
  <c r="Z46" i="3"/>
  <c r="P29" i="3"/>
  <c r="Z29" i="3" s="1"/>
  <c r="Z33" i="3"/>
  <c r="Z35" i="3"/>
  <c r="AI59" i="3" l="1"/>
  <c r="AS61" i="3"/>
  <c r="BB61" i="3" s="1"/>
  <c r="V56" i="2" s="1"/>
  <c r="AS59" i="3"/>
  <c r="BB59" i="3" s="1"/>
  <c r="V54" i="2" s="1"/>
  <c r="P42" i="3"/>
  <c r="Z42" i="3" s="1"/>
  <c r="Z76" i="3"/>
  <c r="AI48" i="3"/>
  <c r="AS48" i="3" s="1"/>
  <c r="BB48" i="3" s="1"/>
  <c r="AG44" i="2" s="1"/>
  <c r="AI37" i="3"/>
  <c r="AS37" i="3" s="1"/>
  <c r="BB37" i="3" s="1"/>
  <c r="V46" i="2" s="1"/>
  <c r="P16" i="3"/>
  <c r="Z16" i="3" s="1"/>
  <c r="Z20" i="3"/>
  <c r="AI20" i="3" s="1"/>
  <c r="AI11" i="3"/>
  <c r="AS11" i="3" s="1"/>
  <c r="BB11" i="3" s="1"/>
  <c r="V34" i="2" s="1"/>
  <c r="AI35" i="3"/>
  <c r="AS35" i="3" s="1"/>
  <c r="BB35" i="3" s="1"/>
  <c r="V44" i="2" s="1"/>
  <c r="AI50" i="3"/>
  <c r="AS50" i="3" s="1"/>
  <c r="BB50" i="3" s="1"/>
  <c r="AG46" i="2" s="1"/>
  <c r="AI46" i="3"/>
  <c r="AI9" i="3"/>
  <c r="AS9" i="3" s="1"/>
  <c r="BB9" i="3" s="1"/>
  <c r="V32" i="2" s="1"/>
  <c r="Z74" i="3"/>
  <c r="AI74" i="3" s="1"/>
  <c r="P68" i="3"/>
  <c r="Z68" i="3" s="1"/>
  <c r="AI7" i="3"/>
  <c r="AS7" i="3" s="1"/>
  <c r="BB7" i="3" s="1"/>
  <c r="V30" i="2" s="1"/>
  <c r="AI33" i="3"/>
  <c r="AS33" i="3" s="1"/>
  <c r="BB33" i="3" s="1"/>
  <c r="V42" i="2" s="1"/>
  <c r="AR42" i="2" s="1"/>
  <c r="V60" i="2" l="1"/>
  <c r="AS46" i="3"/>
  <c r="BB46" i="3" s="1"/>
  <c r="AG42" i="2" s="1"/>
  <c r="AR44" i="2"/>
  <c r="AR48" i="2" s="1"/>
  <c r="AR32" i="2"/>
  <c r="AS20" i="3"/>
  <c r="BB20" i="3" s="1"/>
  <c r="AG30" i="2" s="1"/>
  <c r="AR30" i="2" s="1"/>
  <c r="V70" i="2"/>
  <c r="AS74" i="3"/>
  <c r="BB74" i="3" s="1"/>
  <c r="AG56" i="2" s="1"/>
  <c r="AR56" i="2" s="1"/>
  <c r="AI24" i="3"/>
  <c r="AS24" i="3" s="1"/>
  <c r="BB24" i="3" s="1"/>
  <c r="AG34" i="2" s="1"/>
  <c r="AI22" i="3"/>
  <c r="AS22" i="3" s="1"/>
  <c r="BB22" i="3" s="1"/>
  <c r="AG32" i="2" s="1"/>
  <c r="V66" i="2"/>
  <c r="A79" i="2" s="1"/>
  <c r="K79" i="2" s="1"/>
  <c r="V48" i="2"/>
  <c r="AI72" i="3"/>
  <c r="AS72" i="3" s="1"/>
  <c r="BB72" i="3" s="1"/>
  <c r="AG54" i="2" s="1"/>
  <c r="AR54" i="2" s="1"/>
  <c r="AI76" i="3"/>
  <c r="AS76" i="3" s="1"/>
  <c r="BB76" i="3" s="1"/>
  <c r="AG58" i="2" s="1"/>
  <c r="V68" i="2"/>
  <c r="V36" i="2"/>
  <c r="AG48" i="2"/>
  <c r="AG68" i="2"/>
  <c r="AR36" i="2" l="1"/>
  <c r="AR68" i="2"/>
  <c r="AR66" i="2"/>
  <c r="AR60" i="2"/>
  <c r="AG70" i="2"/>
  <c r="AG36" i="2"/>
  <c r="V72" i="2"/>
  <c r="AG60" i="2"/>
  <c r="AG66" i="2"/>
  <c r="R79" i="2" s="1"/>
  <c r="AB79" i="2" s="1"/>
  <c r="AK79" i="2" l="1"/>
  <c r="AT79" i="2" s="1"/>
  <c r="AR72" i="2"/>
  <c r="AG72" i="2"/>
</calcChain>
</file>

<file path=xl/sharedStrings.xml><?xml version="1.0" encoding="utf-8"?>
<sst xmlns="http://schemas.openxmlformats.org/spreadsheetml/2006/main" count="182" uniqueCount="82">
  <si>
    <t>（単位：円）</t>
    <rPh sb="1" eb="3">
      <t>タンイ</t>
    </rPh>
    <rPh sb="4" eb="5">
      <t>エン</t>
    </rPh>
    <phoneticPr fontId="5"/>
  </si>
  <si>
    <t>費目</t>
    <rPh sb="0" eb="2">
      <t>ヒモク</t>
    </rPh>
    <phoneticPr fontId="5"/>
  </si>
  <si>
    <t>区市町村名</t>
    <rPh sb="0" eb="1">
      <t>ク</t>
    </rPh>
    <rPh sb="1" eb="4">
      <t>シチョウソン</t>
    </rPh>
    <rPh sb="4" eb="5">
      <t>メイ</t>
    </rPh>
    <phoneticPr fontId="5"/>
  </si>
  <si>
    <t>４月</t>
    <rPh sb="1" eb="2">
      <t>ガツ</t>
    </rPh>
    <phoneticPr fontId="5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</si>
  <si>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</si>
  <si>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</si>
  <si>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</si>
  <si>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</si>
  <si>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</si>
  <si>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</si>
  <si>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</si>
  <si>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</si>
  <si>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</si>
  <si>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合計</t>
    <rPh sb="0" eb="2">
      <t>ゴウケイ</t>
    </rPh>
    <phoneticPr fontId="5"/>
  </si>
  <si>
    <t>介護費負担</t>
    <rPh sb="0" eb="2">
      <t>カイゴ</t>
    </rPh>
    <rPh sb="2" eb="3">
      <t>ヒ</t>
    </rPh>
    <rPh sb="3" eb="5">
      <t>フタン</t>
    </rPh>
    <phoneticPr fontId="5"/>
  </si>
  <si>
    <t>小計</t>
    <rPh sb="0" eb="2">
      <t>ショウケイ</t>
    </rPh>
    <phoneticPr fontId="5"/>
  </si>
  <si>
    <t>食費負担</t>
    <rPh sb="0" eb="2">
      <t>ショクヒ</t>
    </rPh>
    <rPh sb="2" eb="4">
      <t>フタン</t>
    </rPh>
    <phoneticPr fontId="5"/>
  </si>
  <si>
    <t>居住費</t>
    <rPh sb="0" eb="2">
      <t>キョジュウ</t>
    </rPh>
    <rPh sb="2" eb="3">
      <t>ヒ</t>
    </rPh>
    <phoneticPr fontId="5"/>
  </si>
  <si>
    <t>(注)</t>
    <rPh sb="1" eb="2">
      <t>チュウ</t>
    </rPh>
    <phoneticPr fontId="5"/>
  </si>
  <si>
    <t>また、軽減率25/100の者と軽減率50/100の者について、まとめて作成することは可能である。</t>
    <phoneticPr fontId="5"/>
  </si>
  <si>
    <t>事業所において、本様式の記入事項が含まれる資料を作成している場合は、その資料を本様式に替えることができるものとする。</t>
    <rPh sb="0" eb="3">
      <t>ジギョウショ</t>
    </rPh>
    <rPh sb="8" eb="9">
      <t>ホン</t>
    </rPh>
    <rPh sb="9" eb="11">
      <t>ヨウシキ</t>
    </rPh>
    <rPh sb="12" eb="13">
      <t>キ</t>
    </rPh>
    <rPh sb="13" eb="14">
      <t>ニュウ</t>
    </rPh>
    <rPh sb="14" eb="16">
      <t>ジコウ</t>
    </rPh>
    <rPh sb="17" eb="18">
      <t>フク</t>
    </rPh>
    <rPh sb="21" eb="23">
      <t>シリョウ</t>
    </rPh>
    <rPh sb="24" eb="26">
      <t>サクセイ</t>
    </rPh>
    <rPh sb="30" eb="32">
      <t>バアイ</t>
    </rPh>
    <rPh sb="36" eb="38">
      <t>シリョウ</t>
    </rPh>
    <rPh sb="39" eb="40">
      <t>ホン</t>
    </rPh>
    <rPh sb="40" eb="42">
      <t>ヨウシキ</t>
    </rPh>
    <rPh sb="43" eb="44">
      <t>カ</t>
    </rPh>
    <phoneticPr fontId="5"/>
  </si>
  <si>
    <t>福生市</t>
    <rPh sb="0" eb="3">
      <t>フッサシ</t>
    </rPh>
    <phoneticPr fontId="5"/>
  </si>
  <si>
    <t>事業者名
（法人名）</t>
    <rPh sb="0" eb="3">
      <t>ジギョウシャ</t>
    </rPh>
    <rPh sb="3" eb="4">
      <t>メイ</t>
    </rPh>
    <rPh sb="6" eb="8">
      <t>ホウジン</t>
    </rPh>
    <rPh sb="8" eb="9">
      <t>メイ</t>
    </rPh>
    <phoneticPr fontId="5"/>
  </si>
  <si>
    <t>事業所名</t>
    <rPh sb="0" eb="3">
      <t>ジギョウショ</t>
    </rPh>
    <rPh sb="3" eb="4">
      <t>メイ</t>
    </rPh>
    <phoneticPr fontId="5"/>
  </si>
  <si>
    <t>サービス種類</t>
    <rPh sb="4" eb="6">
      <t>シュルイ</t>
    </rPh>
    <phoneticPr fontId="5"/>
  </si>
  <si>
    <t>予算額</t>
    <rPh sb="0" eb="3">
      <t>ヨサンガク</t>
    </rPh>
    <phoneticPr fontId="5"/>
  </si>
  <si>
    <t>入所者情報</t>
    <rPh sb="0" eb="3">
      <t>ニュウショシャ</t>
    </rPh>
    <rPh sb="3" eb="5">
      <t>ジョウホウ</t>
    </rPh>
    <phoneticPr fontId="5"/>
  </si>
  <si>
    <t>対象者にかかる予算額</t>
    <rPh sb="0" eb="2">
      <t>タイショウ</t>
    </rPh>
    <rPh sb="2" eb="3">
      <t>シャ</t>
    </rPh>
    <rPh sb="7" eb="10">
      <t>ヨサンガク</t>
    </rPh>
    <phoneticPr fontId="5"/>
  </si>
  <si>
    <t>食費</t>
    <rPh sb="0" eb="2">
      <t>ショクヒ</t>
    </rPh>
    <phoneticPr fontId="5"/>
  </si>
  <si>
    <t>入所者数</t>
    <rPh sb="0" eb="3">
      <t>ニュウショシャ</t>
    </rPh>
    <rPh sb="3" eb="4">
      <t>スウ</t>
    </rPh>
    <phoneticPr fontId="5"/>
  </si>
  <si>
    <t>生活保護
受給者数</t>
    <rPh sb="0" eb="2">
      <t>セイカツ</t>
    </rPh>
    <rPh sb="2" eb="4">
      <t>ホゴ</t>
    </rPh>
    <rPh sb="5" eb="8">
      <t>ジュキュウシャ</t>
    </rPh>
    <rPh sb="8" eb="9">
      <t>スウ</t>
    </rPh>
    <phoneticPr fontId="5"/>
  </si>
  <si>
    <t>旧措置
入所者数</t>
    <rPh sb="0" eb="3">
      <t>キュウソチ</t>
    </rPh>
    <rPh sb="4" eb="7">
      <t>ニュウショシャ</t>
    </rPh>
    <rPh sb="7" eb="8">
      <t>スウ</t>
    </rPh>
    <phoneticPr fontId="5"/>
  </si>
  <si>
    <t>１％相当額</t>
    <rPh sb="2" eb="4">
      <t>ソウトウ</t>
    </rPh>
    <rPh sb="4" eb="5">
      <t>ガク</t>
    </rPh>
    <phoneticPr fontId="5"/>
  </si>
  <si>
    <t>１０％相当額</t>
    <rPh sb="3" eb="5">
      <t>ソウトウ</t>
    </rPh>
    <rPh sb="5" eb="6">
      <t>ガク</t>
    </rPh>
    <phoneticPr fontId="5"/>
  </si>
  <si>
    <t>（１）介護費負担</t>
    <rPh sb="3" eb="5">
      <t>カイゴ</t>
    </rPh>
    <rPh sb="5" eb="6">
      <t>ヒ</t>
    </rPh>
    <rPh sb="6" eb="8">
      <t>フタン</t>
    </rPh>
    <phoneticPr fontId="5"/>
  </si>
  <si>
    <t>軽減額</t>
    <rPh sb="0" eb="2">
      <t>ケイゲン</t>
    </rPh>
    <rPh sb="2" eb="3">
      <t>ガク</t>
    </rPh>
    <phoneticPr fontId="5"/>
  </si>
  <si>
    <t>１％までの額</t>
    <rPh sb="5" eb="6">
      <t>ガク</t>
    </rPh>
    <phoneticPr fontId="5"/>
  </si>
  <si>
    <t>１％から１０％までの額</t>
    <rPh sb="10" eb="11">
      <t>ガク</t>
    </rPh>
    <phoneticPr fontId="5"/>
  </si>
  <si>
    <t>１０％を超える額</t>
    <rPh sb="4" eb="5">
      <t>コ</t>
    </rPh>
    <rPh sb="7" eb="8">
      <t>ガク</t>
    </rPh>
    <phoneticPr fontId="5"/>
  </si>
  <si>
    <t>（２）食費</t>
    <rPh sb="3" eb="5">
      <t>ショクヒ</t>
    </rPh>
    <phoneticPr fontId="5"/>
  </si>
  <si>
    <t>（３）居住費</t>
    <rPh sb="3" eb="5">
      <t>キョジュウ</t>
    </rPh>
    <rPh sb="5" eb="6">
      <t>ヒ</t>
    </rPh>
    <phoneticPr fontId="5"/>
  </si>
  <si>
    <t>（４）合計</t>
    <rPh sb="3" eb="5">
      <t>ゴウケイ</t>
    </rPh>
    <phoneticPr fontId="5"/>
  </si>
  <si>
    <t>補助率</t>
    <rPh sb="0" eb="3">
      <t>ホジョリツ</t>
    </rPh>
    <phoneticPr fontId="5"/>
  </si>
  <si>
    <t>１％までの額に
対する補助額</t>
    <rPh sb="5" eb="6">
      <t>ガク</t>
    </rPh>
    <rPh sb="8" eb="9">
      <t>タイ</t>
    </rPh>
    <rPh sb="11" eb="13">
      <t>ホジョ</t>
    </rPh>
    <rPh sb="13" eb="14">
      <t>ガク</t>
    </rPh>
    <phoneticPr fontId="5"/>
  </si>
  <si>
    <t>１％から１０％
までの額</t>
    <rPh sb="11" eb="12">
      <t>ガク</t>
    </rPh>
    <phoneticPr fontId="5"/>
  </si>
  <si>
    <t>１％から１０％までの
額に対する補助額</t>
    <rPh sb="11" eb="12">
      <t>ガク</t>
    </rPh>
    <rPh sb="13" eb="14">
      <t>タイ</t>
    </rPh>
    <rPh sb="16" eb="18">
      <t>ホジョ</t>
    </rPh>
    <rPh sb="18" eb="19">
      <t>ガク</t>
    </rPh>
    <phoneticPr fontId="5"/>
  </si>
  <si>
    <t>補助額合計</t>
    <rPh sb="0" eb="2">
      <t>ホジョ</t>
    </rPh>
    <rPh sb="2" eb="3">
      <t>ガク</t>
    </rPh>
    <rPh sb="3" eb="5">
      <t>ゴウケイ</t>
    </rPh>
    <phoneticPr fontId="5"/>
  </si>
  <si>
    <t>１％までの額合計</t>
    <rPh sb="5" eb="6">
      <t>ガク</t>
    </rPh>
    <rPh sb="6" eb="8">
      <t>ゴウケイ</t>
    </rPh>
    <phoneticPr fontId="5"/>
  </si>
  <si>
    <t>端数</t>
    <rPh sb="0" eb="2">
      <t>ハスウ</t>
    </rPh>
    <phoneticPr fontId="5"/>
  </si>
  <si>
    <t>自治体名</t>
    <rPh sb="0" eb="3">
      <t>ジチタイ</t>
    </rPh>
    <rPh sb="3" eb="4">
      <t>メイ</t>
    </rPh>
    <phoneticPr fontId="5"/>
  </si>
  <si>
    <t>小数点以下切捨て</t>
    <rPh sb="0" eb="3">
      <t>ショウスウテン</t>
    </rPh>
    <rPh sb="3" eb="5">
      <t>イカ</t>
    </rPh>
    <rPh sb="5" eb="7">
      <t>キリス</t>
    </rPh>
    <phoneticPr fontId="5"/>
  </si>
  <si>
    <t>小数点以下余り</t>
    <rPh sb="0" eb="3">
      <t>ショウスウテン</t>
    </rPh>
    <rPh sb="3" eb="5">
      <t>イカ</t>
    </rPh>
    <rPh sb="5" eb="6">
      <t>アマ</t>
    </rPh>
    <phoneticPr fontId="5"/>
  </si>
  <si>
    <t>小数点以下順位</t>
    <rPh sb="0" eb="3">
      <t>ショウスウテン</t>
    </rPh>
    <rPh sb="3" eb="5">
      <t>イカ</t>
    </rPh>
    <rPh sb="5" eb="7">
      <t>ジュンイ</t>
    </rPh>
    <phoneticPr fontId="5"/>
  </si>
  <si>
    <t>端数振り分け</t>
    <rPh sb="0" eb="2">
      <t>ハスウ</t>
    </rPh>
    <rPh sb="2" eb="3">
      <t>フ</t>
    </rPh>
    <rPh sb="4" eb="5">
      <t>ワ</t>
    </rPh>
    <phoneticPr fontId="5"/>
  </si>
  <si>
    <t>実際の金額</t>
    <rPh sb="0" eb="2">
      <t>ジッサイ</t>
    </rPh>
    <rPh sb="3" eb="5">
      <t>キンガク</t>
    </rPh>
    <phoneticPr fontId="5"/>
  </si>
  <si>
    <t>1～10％相当額</t>
    <rPh sb="5" eb="7">
      <t>ソウトウ</t>
    </rPh>
    <rPh sb="7" eb="8">
      <t>ガク</t>
    </rPh>
    <phoneticPr fontId="5"/>
  </si>
  <si>
    <t>１０％までの額合計</t>
    <rPh sb="6" eb="7">
      <t>ガク</t>
    </rPh>
    <rPh sb="7" eb="9">
      <t>ゴウケイ</t>
    </rPh>
    <phoneticPr fontId="5"/>
  </si>
  <si>
    <t>1～10％までの額</t>
    <rPh sb="8" eb="9">
      <t>ガク</t>
    </rPh>
    <phoneticPr fontId="5"/>
  </si>
  <si>
    <t>居住費負担</t>
    <rPh sb="0" eb="2">
      <t>キョジュウ</t>
    </rPh>
    <rPh sb="2" eb="3">
      <t>ヒ</t>
    </rPh>
    <rPh sb="3" eb="5">
      <t>フタン</t>
    </rPh>
    <phoneticPr fontId="5"/>
  </si>
  <si>
    <t>１％までの額</t>
  </si>
  <si>
    <t>小数点以下切捨て</t>
  </si>
  <si>
    <t>小数点以下余り</t>
  </si>
  <si>
    <t>小数点以下順位</t>
  </si>
  <si>
    <t>端数振り分け</t>
  </si>
  <si>
    <t>実際の金額</t>
  </si>
  <si>
    <t>福生市</t>
    <rPh sb="0" eb="3">
      <t>フッサシ</t>
    </rPh>
    <phoneticPr fontId="1"/>
  </si>
  <si>
    <t>本様式は生計が困難であるものについて、事業所ごと、対象サービスごとに分けて作成すること。</t>
    <rPh sb="0" eb="1">
      <t>ホン</t>
    </rPh>
    <rPh sb="1" eb="3">
      <t>ヨウシキ</t>
    </rPh>
    <rPh sb="4" eb="6">
      <t>セイケイ</t>
    </rPh>
    <rPh sb="7" eb="9">
      <t>コンナン</t>
    </rPh>
    <rPh sb="19" eb="22">
      <t>ジギョウショ</t>
    </rPh>
    <rPh sb="25" eb="27">
      <t>タイショウ</t>
    </rPh>
    <rPh sb="34" eb="35">
      <t>ワ</t>
    </rPh>
    <rPh sb="37" eb="39">
      <t>サクセイ</t>
    </rPh>
    <phoneticPr fontId="5"/>
  </si>
  <si>
    <t>福生市</t>
    <rPh sb="0" eb="3">
      <t>フッサシ</t>
    </rPh>
    <phoneticPr fontId="1"/>
  </si>
  <si>
    <t>２月</t>
    <rPh sb="1" eb="2">
      <t>ガツ</t>
    </rPh>
    <phoneticPr fontId="5"/>
  </si>
  <si>
    <t>３月</t>
    <rPh sb="1" eb="2">
      <t>ガツ</t>
    </rPh>
    <phoneticPr fontId="5"/>
  </si>
  <si>
    <t>軽減状況調書総括表</t>
    <rPh sb="0" eb="2">
      <t>ケイゲン</t>
    </rPh>
    <rPh sb="2" eb="4">
      <t>ジョウキョウ</t>
    </rPh>
    <rPh sb="4" eb="6">
      <t>チョウショ</t>
    </rPh>
    <rPh sb="6" eb="8">
      <t>ソウカツ</t>
    </rPh>
    <rPh sb="8" eb="9">
      <t>ヒョウ</t>
    </rPh>
    <phoneticPr fontId="5"/>
  </si>
  <si>
    <t>介護福祉施設サービス</t>
    <rPh sb="0" eb="4">
      <t>カイゴフクシ</t>
    </rPh>
    <rPh sb="4" eb="6">
      <t>シセツ</t>
    </rPh>
    <phoneticPr fontId="1"/>
  </si>
  <si>
    <t>介護福祉施設サービス</t>
    <rPh sb="0" eb="2">
      <t>カイゴ</t>
    </rPh>
    <rPh sb="2" eb="4">
      <t>フクシ</t>
    </rPh>
    <rPh sb="4" eb="6">
      <t>シセツ</t>
    </rPh>
    <phoneticPr fontId="1"/>
  </si>
  <si>
    <t>令和</t>
    <rPh sb="0" eb="2">
      <t>レイワ</t>
    </rPh>
    <phoneticPr fontId="5"/>
  </si>
  <si>
    <t>年度分</t>
    <rPh sb="0" eb="3">
      <t>ネンドブン</t>
    </rPh>
    <phoneticPr fontId="5"/>
  </si>
  <si>
    <t>事業者名</t>
    <rPh sb="0" eb="3">
      <t>ジギョウシャ</t>
    </rPh>
    <rPh sb="3" eb="4">
      <t>メイ</t>
    </rPh>
    <phoneticPr fontId="5"/>
  </si>
  <si>
    <t>サービス名</t>
    <rPh sb="4" eb="5">
      <t>メイ</t>
    </rPh>
    <phoneticPr fontId="5"/>
  </si>
  <si>
    <t>１．利用者負担収入見込額</t>
    <rPh sb="2" eb="5">
      <t>リヨウシャ</t>
    </rPh>
    <rPh sb="5" eb="7">
      <t>フタン</t>
    </rPh>
    <rPh sb="7" eb="9">
      <t>シュウニュウ</t>
    </rPh>
    <rPh sb="9" eb="11">
      <t>ミコ</t>
    </rPh>
    <rPh sb="11" eb="12">
      <t>ガク</t>
    </rPh>
    <phoneticPr fontId="5"/>
  </si>
  <si>
    <t>２．補助基本額</t>
    <rPh sb="2" eb="4">
      <t>ホジョ</t>
    </rPh>
    <rPh sb="4" eb="6">
      <t>キホン</t>
    </rPh>
    <rPh sb="6" eb="7">
      <t>ガク</t>
    </rPh>
    <phoneticPr fontId="5"/>
  </si>
  <si>
    <t>３．区市町村別軽減額</t>
    <rPh sb="2" eb="6">
      <t>クシチョウソン</t>
    </rPh>
    <rPh sb="6" eb="7">
      <t>ベツ</t>
    </rPh>
    <rPh sb="7" eb="9">
      <t>ケイゲン</t>
    </rPh>
    <rPh sb="9" eb="10">
      <t>ガク</t>
    </rPh>
    <phoneticPr fontId="5"/>
  </si>
  <si>
    <t>４．福生市への補助金申請額</t>
    <rPh sb="2" eb="4">
      <t>フッサ</t>
    </rPh>
    <rPh sb="4" eb="5">
      <t>シ</t>
    </rPh>
    <rPh sb="7" eb="10">
      <t>ホジョキン</t>
    </rPh>
    <rPh sb="10" eb="13">
      <t>シンセイガク</t>
    </rPh>
    <phoneticPr fontId="5"/>
  </si>
  <si>
    <t>補助金確定額算出表</t>
    <rPh sb="3" eb="5">
      <t>カクテイ</t>
    </rPh>
    <rPh sb="5" eb="6">
      <t>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</si>
</sst>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;[Red]\-#,##0.000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24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8" fillId="0" borderId="0" xfId="0" applyFont="1" applyAlignment="1">
      <alignment vertical="center"/>
    </xf>
    <xf numFmtId="38" fontId="10" fillId="0" borderId="0" xfId="1" applyFo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38" fontId="3" fillId="0" borderId="6" xfId="1" applyFont="1" applyBorder="1" applyAlignment="1" applyProtection="1">
      <alignment vertical="center"/>
    </xf>
    <xf numFmtId="38" fontId="3" fillId="0" borderId="21" xfId="1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38" fontId="3" fillId="3" borderId="4" xfId="1" applyFont="1" applyFill="1" applyBorder="1" applyAlignment="1" applyProtection="1">
      <alignment vertical="center"/>
      <protection locked="0"/>
    </xf>
    <xf numFmtId="38" fontId="3" fillId="0" borderId="8" xfId="1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38" fontId="3" fillId="0" borderId="15" xfId="1" applyFont="1" applyBorder="1" applyAlignment="1" applyProtection="1">
      <alignment vertical="center"/>
    </xf>
    <xf numFmtId="38" fontId="3" fillId="0" borderId="20" xfId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38" fontId="3" fillId="3" borderId="5" xfId="1" applyFont="1" applyFill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 textRotation="255"/>
    </xf>
    <xf numFmtId="0" fontId="3" fillId="0" borderId="12" xfId="0" applyFont="1" applyBorder="1" applyAlignment="1" applyProtection="1">
      <alignment horizontal="center" vertical="center" textRotation="255"/>
    </xf>
    <xf numFmtId="0" fontId="3" fillId="0" borderId="13" xfId="0" applyFont="1" applyBorder="1" applyAlignment="1" applyProtection="1">
      <alignment horizontal="center" vertical="center" textRotation="255"/>
    </xf>
    <xf numFmtId="0" fontId="3" fillId="0" borderId="14" xfId="0" applyFont="1" applyBorder="1" applyAlignment="1" applyProtection="1">
      <alignment horizontal="center" vertical="center" textRotation="255"/>
    </xf>
    <xf numFmtId="0" fontId="3" fillId="0" borderId="0" xfId="0" applyFont="1" applyBorder="1" applyAlignment="1" applyProtection="1">
      <alignment horizontal="center" vertical="center" textRotation="255"/>
    </xf>
    <xf numFmtId="0" fontId="3" fillId="0" borderId="15" xfId="0" applyFont="1" applyBorder="1" applyAlignment="1" applyProtection="1">
      <alignment horizontal="center" vertical="center" textRotation="255"/>
    </xf>
    <xf numFmtId="0" fontId="3" fillId="0" borderId="16" xfId="0" applyFont="1" applyBorder="1" applyAlignment="1" applyProtection="1">
      <alignment horizontal="center" vertical="center" textRotation="255"/>
    </xf>
    <xf numFmtId="0" fontId="3" fillId="0" borderId="17" xfId="0" applyFont="1" applyBorder="1" applyAlignment="1" applyProtection="1">
      <alignment horizontal="center" vertical="center" textRotation="255"/>
    </xf>
    <xf numFmtId="0" fontId="3" fillId="0" borderId="18" xfId="0" applyFont="1" applyBorder="1" applyAlignment="1" applyProtection="1">
      <alignment horizontal="center" vertical="center" textRotation="255"/>
    </xf>
    <xf numFmtId="38" fontId="3" fillId="3" borderId="10" xfId="1" applyFont="1" applyFill="1" applyBorder="1" applyAlignment="1" applyProtection="1">
      <alignment vertical="center"/>
      <protection locked="0"/>
    </xf>
    <xf numFmtId="38" fontId="3" fillId="0" borderId="10" xfId="1" applyFont="1" applyFill="1" applyBorder="1" applyAlignment="1" applyProtection="1">
      <alignment vertical="center"/>
    </xf>
    <xf numFmtId="38" fontId="3" fillId="0" borderId="4" xfId="1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center" vertical="center"/>
    </xf>
    <xf numFmtId="38" fontId="3" fillId="0" borderId="5" xfId="1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38" fontId="3" fillId="0" borderId="4" xfId="1" applyFont="1" applyBorder="1" applyAlignment="1" applyProtection="1">
      <alignment vertical="center"/>
    </xf>
    <xf numFmtId="38" fontId="3" fillId="0" borderId="5" xfId="1" applyFont="1" applyBorder="1" applyAlignment="1" applyProtection="1">
      <alignment vertical="center"/>
    </xf>
    <xf numFmtId="38" fontId="3" fillId="0" borderId="10" xfId="1" applyFont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 textRotation="255"/>
    </xf>
    <xf numFmtId="0" fontId="3" fillId="0" borderId="2" xfId="0" applyFont="1" applyBorder="1" applyAlignment="1" applyProtection="1">
      <alignment horizontal="center" vertical="center" textRotation="255"/>
    </xf>
    <xf numFmtId="0" fontId="3" fillId="0" borderId="7" xfId="0" applyFont="1" applyBorder="1" applyAlignment="1" applyProtection="1">
      <alignment horizontal="center" vertical="center" textRotation="255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38" fontId="3" fillId="3" borderId="3" xfId="1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3" borderId="31" xfId="0" applyFont="1" applyFill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2" fontId="4" fillId="0" borderId="2" xfId="0" applyNumberFormat="1" applyFont="1" applyBorder="1" applyAlignment="1">
      <alignment horizontal="center" vertical="center"/>
    </xf>
    <xf numFmtId="38" fontId="4" fillId="0" borderId="2" xfId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38" fontId="4" fillId="0" borderId="27" xfId="1" applyFont="1" applyBorder="1" applyAlignment="1">
      <alignment vertical="center"/>
    </xf>
    <xf numFmtId="38" fontId="4" fillId="0" borderId="28" xfId="1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38" fontId="4" fillId="0" borderId="26" xfId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8" fontId="4" fillId="0" borderId="25" xfId="1" applyFont="1" applyBorder="1" applyAlignment="1">
      <alignment vertical="center"/>
    </xf>
    <xf numFmtId="38" fontId="9" fillId="0" borderId="25" xfId="1" applyFont="1" applyBorder="1" applyAlignment="1">
      <alignment vertical="center"/>
    </xf>
    <xf numFmtId="38" fontId="9" fillId="0" borderId="26" xfId="1" applyFont="1" applyBorder="1" applyAlignment="1">
      <alignment vertical="center"/>
    </xf>
    <xf numFmtId="38" fontId="9" fillId="0" borderId="28" xfId="1" applyFont="1" applyBorder="1" applyAlignment="1">
      <alignment vertical="center"/>
    </xf>
    <xf numFmtId="38" fontId="9" fillId="0" borderId="27" xfId="1" applyFont="1" applyBorder="1" applyAlignment="1">
      <alignment vertical="center"/>
    </xf>
    <xf numFmtId="38" fontId="4" fillId="0" borderId="2" xfId="1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38" fontId="4" fillId="0" borderId="2" xfId="1" applyFont="1" applyBorder="1" applyAlignment="1">
      <alignment vertical="center" wrapText="1" shrinkToFit="1"/>
    </xf>
    <xf numFmtId="0" fontId="3" fillId="0" borderId="2" xfId="0" applyFont="1" applyBorder="1" applyAlignment="1">
      <alignment horizontal="center" vertical="center" shrinkToFit="1"/>
    </xf>
    <xf numFmtId="38" fontId="4" fillId="3" borderId="2" xfId="1" applyFont="1" applyFill="1" applyBorder="1" applyAlignment="1" applyProtection="1">
      <alignment vertical="center" shrinkToFit="1"/>
      <protection locked="0"/>
    </xf>
    <xf numFmtId="38" fontId="4" fillId="3" borderId="2" xfId="1" applyFont="1" applyFill="1" applyBorder="1" applyAlignment="1" applyProtection="1">
      <alignment horizontal="center" vertical="center" shrinkToFit="1"/>
      <protection locked="0"/>
    </xf>
    <xf numFmtId="38" fontId="4" fillId="3" borderId="2" xfId="1" applyFont="1" applyFill="1" applyBorder="1" applyAlignment="1" applyProtection="1">
      <alignment horizontal="center" vertical="center" wrapText="1" shrinkToFit="1"/>
      <protection locked="0"/>
    </xf>
    <xf numFmtId="38" fontId="4" fillId="0" borderId="22" xfId="1" applyFont="1" applyBorder="1" applyAlignment="1">
      <alignment vertical="center" shrinkToFit="1"/>
    </xf>
    <xf numFmtId="38" fontId="4" fillId="0" borderId="23" xfId="1" applyFont="1" applyBorder="1" applyAlignment="1">
      <alignment vertical="center" shrinkToFit="1"/>
    </xf>
    <xf numFmtId="38" fontId="4" fillId="0" borderId="24" xfId="1" applyFont="1" applyBorder="1" applyAlignment="1">
      <alignment vertical="center" shrinkToFit="1"/>
    </xf>
    <xf numFmtId="38" fontId="4" fillId="0" borderId="19" xfId="1" applyFont="1" applyBorder="1" applyAlignment="1">
      <alignment vertical="center" shrinkToFit="1"/>
    </xf>
    <xf numFmtId="38" fontId="4" fillId="0" borderId="1" xfId="1" applyFont="1" applyBorder="1" applyAlignment="1">
      <alignment vertical="center" shrinkToFit="1"/>
    </xf>
    <xf numFmtId="38" fontId="4" fillId="0" borderId="20" xfId="1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8" fontId="10" fillId="0" borderId="2" xfId="1" applyFont="1" applyBorder="1" applyAlignment="1">
      <alignment vertical="center"/>
    </xf>
    <xf numFmtId="38" fontId="10" fillId="0" borderId="2" xfId="1" applyFont="1" applyBorder="1" applyAlignment="1">
      <alignment horizontal="center" vertical="center"/>
    </xf>
    <xf numFmtId="176" fontId="10" fillId="0" borderId="2" xfId="1" applyNumberFormat="1" applyFont="1" applyBorder="1" applyAlignment="1">
      <alignment vertical="center"/>
    </xf>
    <xf numFmtId="38" fontId="10" fillId="0" borderId="2" xfId="1" applyFont="1" applyBorder="1" applyAlignment="1">
      <alignment horizontal="center" vertical="center" shrinkToFit="1"/>
    </xf>
    <xf numFmtId="38" fontId="10" fillId="0" borderId="29" xfId="1" applyFont="1" applyBorder="1" applyAlignment="1">
      <alignment horizontal="center" vertical="center"/>
    </xf>
    <xf numFmtId="38" fontId="10" fillId="0" borderId="29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65298;&#65289;&#65288;&#65299;&#65289;&#35036;&#21161;&#31639;&#20986;&#22522;&#30990;&#38989;&#31639;&#2098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軽減状況総括表"/>
      <sheetName val="補助金申請額算出表"/>
      <sheetName val="計算シート"/>
      <sheetName val="テーブル"/>
    </sheetNames>
    <sheetDataSet>
      <sheetData sheetId="0">
        <row r="10">
          <cell r="G10"/>
        </row>
      </sheetData>
      <sheetData sheetId="1">
        <row r="23">
          <cell r="G23" t="str">
            <v/>
          </cell>
        </row>
      </sheetData>
      <sheetData sheetId="2"/>
      <sheetData sheetId="3">
        <row r="2">
          <cell r="A2" t="str">
            <v>介護福祉施設サービス</v>
          </cell>
          <cell r="B2"/>
        </row>
        <row r="3">
          <cell r="A3" t="str">
            <v>介護福祉施設サービス（生活保護）</v>
          </cell>
          <cell r="B3">
            <v>1</v>
          </cell>
        </row>
        <row r="4">
          <cell r="A4" t="str">
            <v>地域密着型介護老人福祉施設入所者生活介護</v>
          </cell>
          <cell r="B4"/>
        </row>
        <row r="5">
          <cell r="A5" t="str">
            <v>地域密着型介護老人福祉施設入所者生活介護（生活保護）</v>
          </cell>
          <cell r="B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64"/>
  <sheetViews>
    <sheetView tabSelected="1" zoomScale="85" zoomScaleNormal="85" workbookViewId="0">
      <selection activeCell="AF10" sqref="AF10:AY12"/>
    </sheetView>
  </sheetViews>
  <sheetFormatPr defaultRowHeight="19.5" x14ac:dyDescent="0.4"/>
  <cols>
    <col min="1" max="94" width="1.875" style="1" customWidth="1"/>
    <col min="95" max="16384" width="9" style="1"/>
  </cols>
  <sheetData>
    <row r="1" spans="1:78" ht="9" customHeight="1" x14ac:dyDescent="0.4"/>
    <row r="2" spans="1:78" ht="9" customHeight="1" x14ac:dyDescent="0.4"/>
    <row r="3" spans="1:78" ht="9" customHeight="1" x14ac:dyDescent="0.4"/>
    <row r="4" spans="1:78" ht="9" customHeight="1" x14ac:dyDescent="0.4">
      <c r="A4" s="58" t="s">
        <v>70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</row>
    <row r="5" spans="1:78" ht="9" customHeight="1" x14ac:dyDescent="0.4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</row>
    <row r="6" spans="1:78" ht="9" customHeight="1" x14ac:dyDescent="0.4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</row>
    <row r="7" spans="1:78" ht="9" customHeight="1" x14ac:dyDescent="0.4">
      <c r="AG7" s="59" t="s">
        <v>73</v>
      </c>
      <c r="AH7" s="60"/>
      <c r="AI7" s="60"/>
      <c r="AJ7" s="60"/>
      <c r="AK7" s="60"/>
      <c r="AL7" s="61"/>
      <c r="AM7" s="61"/>
      <c r="AN7" s="61"/>
      <c r="AO7" s="61"/>
      <c r="AP7" s="61"/>
      <c r="AQ7" s="61"/>
      <c r="AR7" s="62" t="s">
        <v>74</v>
      </c>
      <c r="AS7" s="63"/>
      <c r="AT7" s="63"/>
      <c r="AU7" s="63"/>
      <c r="AV7" s="63"/>
      <c r="AW7" s="63"/>
    </row>
    <row r="8" spans="1:78" ht="9" customHeight="1" x14ac:dyDescent="0.4">
      <c r="AG8" s="59"/>
      <c r="AH8" s="60"/>
      <c r="AI8" s="60"/>
      <c r="AJ8" s="60"/>
      <c r="AK8" s="60"/>
      <c r="AL8" s="61"/>
      <c r="AM8" s="61"/>
      <c r="AN8" s="61"/>
      <c r="AO8" s="61"/>
      <c r="AP8" s="61"/>
      <c r="AQ8" s="61"/>
      <c r="AR8" s="62"/>
      <c r="AS8" s="63"/>
      <c r="AT8" s="63"/>
      <c r="AU8" s="63"/>
      <c r="AV8" s="63"/>
      <c r="AW8" s="63"/>
    </row>
    <row r="9" spans="1:78" ht="9" customHeight="1" x14ac:dyDescent="0.4"/>
    <row r="10" spans="1:78" ht="9" customHeight="1" x14ac:dyDescent="0.4">
      <c r="A10" s="64" t="s">
        <v>75</v>
      </c>
      <c r="B10" s="64"/>
      <c r="C10" s="64"/>
      <c r="D10" s="64"/>
      <c r="E10" s="64"/>
      <c r="F10" s="64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2"/>
      <c r="Z10" s="64" t="s">
        <v>23</v>
      </c>
      <c r="AA10" s="64"/>
      <c r="AB10" s="64"/>
      <c r="AC10" s="64"/>
      <c r="AD10" s="64"/>
      <c r="AE10" s="64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BA10" s="64" t="s">
        <v>76</v>
      </c>
      <c r="BB10" s="64"/>
      <c r="BC10" s="64"/>
      <c r="BD10" s="64"/>
      <c r="BE10" s="64"/>
      <c r="BF10" s="64"/>
      <c r="BG10" s="64"/>
      <c r="BH10" s="66" t="s">
        <v>72</v>
      </c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</row>
    <row r="11" spans="1:78" ht="9" customHeight="1" x14ac:dyDescent="0.4">
      <c r="A11" s="64"/>
      <c r="B11" s="64"/>
      <c r="C11" s="64"/>
      <c r="D11" s="64"/>
      <c r="E11" s="64"/>
      <c r="F11" s="64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2"/>
      <c r="Z11" s="64"/>
      <c r="AA11" s="64"/>
      <c r="AB11" s="64"/>
      <c r="AC11" s="64"/>
      <c r="AD11" s="64"/>
      <c r="AE11" s="64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BA11" s="64"/>
      <c r="BB11" s="64"/>
      <c r="BC11" s="64"/>
      <c r="BD11" s="64"/>
      <c r="BE11" s="64"/>
      <c r="BF11" s="64"/>
      <c r="BG11" s="64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" customHeight="1" x14ac:dyDescent="0.4">
      <c r="A12" s="64"/>
      <c r="B12" s="64"/>
      <c r="C12" s="64"/>
      <c r="D12" s="64"/>
      <c r="E12" s="64"/>
      <c r="F12" s="64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2"/>
      <c r="Z12" s="64"/>
      <c r="AA12" s="64"/>
      <c r="AB12" s="64"/>
      <c r="AC12" s="64"/>
      <c r="AD12" s="64"/>
      <c r="AE12" s="64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BA12" s="64"/>
      <c r="BB12" s="64"/>
      <c r="BC12" s="64"/>
      <c r="BD12" s="64"/>
      <c r="BE12" s="64"/>
      <c r="BF12" s="64"/>
      <c r="BG12" s="64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2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</row>
    <row r="14" spans="1:78" ht="9" customHeight="1" x14ac:dyDescent="0.4">
      <c r="BP14" s="57" t="s">
        <v>0</v>
      </c>
      <c r="BQ14" s="57"/>
      <c r="BR14" s="57"/>
      <c r="BS14" s="57"/>
      <c r="BT14" s="57"/>
      <c r="BU14" s="57"/>
      <c r="BV14" s="57"/>
      <c r="BW14" s="57"/>
      <c r="BX14" s="57"/>
      <c r="BY14" s="57"/>
      <c r="BZ14" s="57"/>
    </row>
    <row r="15" spans="1:78" ht="9" customHeight="1" x14ac:dyDescent="0.4"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</row>
    <row r="16" spans="1:78" s="10" customFormat="1" ht="9" customHeight="1" x14ac:dyDescent="0.4">
      <c r="A16" s="55" t="s">
        <v>1</v>
      </c>
      <c r="B16" s="55"/>
      <c r="C16" s="55"/>
      <c r="D16" s="55"/>
      <c r="E16" s="55" t="s">
        <v>2</v>
      </c>
      <c r="F16" s="55"/>
      <c r="G16" s="55"/>
      <c r="H16" s="55"/>
      <c r="I16" s="55"/>
      <c r="J16" s="55"/>
      <c r="K16" s="55"/>
      <c r="L16" s="55" t="s">
        <v>3</v>
      </c>
      <c r="M16" s="55"/>
      <c r="N16" s="55"/>
      <c r="O16" s="55"/>
      <c r="P16" s="55"/>
      <c r="Q16" s="55" t="s">
        <v>4</v>
      </c>
      <c r="R16" s="55"/>
      <c r="S16" s="55"/>
      <c r="T16" s="55"/>
      <c r="U16" s="55"/>
      <c r="V16" s="55" t="s">
        <v>5</v>
      </c>
      <c r="W16" s="55"/>
      <c r="X16" s="55"/>
      <c r="Y16" s="55"/>
      <c r="Z16" s="55"/>
      <c r="AA16" s="55" t="s">
        <v>6</v>
      </c>
      <c r="AB16" s="55"/>
      <c r="AC16" s="55"/>
      <c r="AD16" s="55"/>
      <c r="AE16" s="55"/>
      <c r="AF16" s="55" t="s">
        <v>7</v>
      </c>
      <c r="AG16" s="55"/>
      <c r="AH16" s="55"/>
      <c r="AI16" s="55"/>
      <c r="AJ16" s="55"/>
      <c r="AK16" s="55" t="s">
        <v>8</v>
      </c>
      <c r="AL16" s="55"/>
      <c r="AM16" s="55"/>
      <c r="AN16" s="55"/>
      <c r="AO16" s="55"/>
      <c r="AP16" s="55" t="s">
        <v>9</v>
      </c>
      <c r="AQ16" s="55"/>
      <c r="AR16" s="55"/>
      <c r="AS16" s="55"/>
      <c r="AT16" s="55"/>
      <c r="AU16" s="55" t="s">
        <v>10</v>
      </c>
      <c r="AV16" s="55"/>
      <c r="AW16" s="55"/>
      <c r="AX16" s="55"/>
      <c r="AY16" s="55"/>
      <c r="AZ16" s="55" t="s">
        <v>11</v>
      </c>
      <c r="BA16" s="55"/>
      <c r="BB16" s="55"/>
      <c r="BC16" s="55"/>
      <c r="BD16" s="55"/>
      <c r="BE16" s="55" t="s">
        <v>12</v>
      </c>
      <c r="BF16" s="55"/>
      <c r="BG16" s="55"/>
      <c r="BH16" s="55"/>
      <c r="BI16" s="55"/>
      <c r="BJ16" s="56" t="s">
        <v>68</v>
      </c>
      <c r="BK16" s="56"/>
      <c r="BL16" s="56"/>
      <c r="BM16" s="56"/>
      <c r="BN16" s="56"/>
      <c r="BO16" s="56" t="s">
        <v>69</v>
      </c>
      <c r="BP16" s="56"/>
      <c r="BQ16" s="56"/>
      <c r="BR16" s="56"/>
      <c r="BS16" s="56"/>
      <c r="BT16" s="55" t="s">
        <v>13</v>
      </c>
      <c r="BU16" s="55"/>
      <c r="BV16" s="55"/>
      <c r="BW16" s="55"/>
      <c r="BX16" s="55"/>
      <c r="BY16" s="55"/>
      <c r="BZ16" s="55"/>
    </row>
    <row r="17" spans="1:78" s="10" customFormat="1" ht="9" customHeight="1" x14ac:dyDescent="0.4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5"/>
      <c r="BU17" s="55"/>
      <c r="BV17" s="55"/>
      <c r="BW17" s="55"/>
      <c r="BX17" s="55"/>
      <c r="BY17" s="55"/>
      <c r="BZ17" s="55"/>
    </row>
    <row r="18" spans="1:78" ht="9" customHeight="1" x14ac:dyDescent="0.4">
      <c r="A18" s="48" t="s">
        <v>14</v>
      </c>
      <c r="B18" s="48"/>
      <c r="C18" s="48"/>
      <c r="D18" s="48"/>
      <c r="E18" s="53" t="s">
        <v>65</v>
      </c>
      <c r="F18" s="53"/>
      <c r="G18" s="53"/>
      <c r="H18" s="53"/>
      <c r="I18" s="53"/>
      <c r="J18" s="53"/>
      <c r="K18" s="53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44">
        <f>IF(E18=0,"",SUM(L18:BS20))</f>
        <v>0</v>
      </c>
      <c r="BU18" s="44"/>
      <c r="BV18" s="44"/>
      <c r="BW18" s="44"/>
      <c r="BX18" s="44"/>
      <c r="BY18" s="44"/>
      <c r="BZ18" s="44"/>
    </row>
    <row r="19" spans="1:78" ht="9" customHeight="1" x14ac:dyDescent="0.4">
      <c r="A19" s="48"/>
      <c r="B19" s="48"/>
      <c r="C19" s="48"/>
      <c r="D19" s="48"/>
      <c r="E19" s="54"/>
      <c r="F19" s="54"/>
      <c r="G19" s="54"/>
      <c r="H19" s="54"/>
      <c r="I19" s="54"/>
      <c r="J19" s="54"/>
      <c r="K19" s="54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44"/>
      <c r="BU19" s="44"/>
      <c r="BV19" s="44"/>
      <c r="BW19" s="44"/>
      <c r="BX19" s="44"/>
      <c r="BY19" s="44"/>
      <c r="BZ19" s="44"/>
    </row>
    <row r="20" spans="1:78" ht="9" customHeight="1" x14ac:dyDescent="0.4">
      <c r="A20" s="48"/>
      <c r="B20" s="48"/>
      <c r="C20" s="48"/>
      <c r="D20" s="48"/>
      <c r="E20" s="54"/>
      <c r="F20" s="54"/>
      <c r="G20" s="54"/>
      <c r="H20" s="54"/>
      <c r="I20" s="54"/>
      <c r="J20" s="54"/>
      <c r="K20" s="54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44"/>
      <c r="BU20" s="44"/>
      <c r="BV20" s="44"/>
      <c r="BW20" s="44"/>
      <c r="BX20" s="44"/>
      <c r="BY20" s="44"/>
      <c r="BZ20" s="44"/>
    </row>
    <row r="21" spans="1:78" ht="9" customHeight="1" x14ac:dyDescent="0.4">
      <c r="A21" s="48"/>
      <c r="B21" s="48"/>
      <c r="C21" s="48"/>
      <c r="D21" s="48"/>
      <c r="E21" s="50"/>
      <c r="F21" s="50"/>
      <c r="G21" s="50"/>
      <c r="H21" s="50"/>
      <c r="I21" s="50"/>
      <c r="J21" s="50"/>
      <c r="K21" s="50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44" t="str">
        <f>IF(E21=0,"",SUM(L21:BS23))</f>
        <v/>
      </c>
      <c r="BU21" s="44"/>
      <c r="BV21" s="44"/>
      <c r="BW21" s="44"/>
      <c r="BX21" s="44"/>
      <c r="BY21" s="44"/>
      <c r="BZ21" s="44"/>
    </row>
    <row r="22" spans="1:78" ht="9" customHeight="1" x14ac:dyDescent="0.4">
      <c r="A22" s="48"/>
      <c r="B22" s="48"/>
      <c r="C22" s="48"/>
      <c r="D22" s="48"/>
      <c r="E22" s="50"/>
      <c r="F22" s="50"/>
      <c r="G22" s="50"/>
      <c r="H22" s="50"/>
      <c r="I22" s="50"/>
      <c r="J22" s="50"/>
      <c r="K22" s="50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44"/>
      <c r="BU22" s="44"/>
      <c r="BV22" s="44"/>
      <c r="BW22" s="44"/>
      <c r="BX22" s="44"/>
      <c r="BY22" s="44"/>
      <c r="BZ22" s="44"/>
    </row>
    <row r="23" spans="1:78" ht="9" customHeight="1" x14ac:dyDescent="0.4">
      <c r="A23" s="48"/>
      <c r="B23" s="48"/>
      <c r="C23" s="48"/>
      <c r="D23" s="48"/>
      <c r="E23" s="50"/>
      <c r="F23" s="50"/>
      <c r="G23" s="50"/>
      <c r="H23" s="50"/>
      <c r="I23" s="50"/>
      <c r="J23" s="50"/>
      <c r="K23" s="50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44"/>
      <c r="BU23" s="44"/>
      <c r="BV23" s="44"/>
      <c r="BW23" s="44"/>
      <c r="BX23" s="44"/>
      <c r="BY23" s="44"/>
      <c r="BZ23" s="44"/>
    </row>
    <row r="24" spans="1:78" ht="9" customHeight="1" x14ac:dyDescent="0.4">
      <c r="A24" s="48"/>
      <c r="B24" s="48"/>
      <c r="C24" s="48"/>
      <c r="D24" s="48"/>
      <c r="E24" s="50"/>
      <c r="F24" s="50"/>
      <c r="G24" s="50"/>
      <c r="H24" s="50"/>
      <c r="I24" s="50"/>
      <c r="J24" s="50"/>
      <c r="K24" s="50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44" t="str">
        <f>IF(E24=0,"",SUM(L24:BS26))</f>
        <v/>
      </c>
      <c r="BU24" s="44"/>
      <c r="BV24" s="44"/>
      <c r="BW24" s="44"/>
      <c r="BX24" s="44"/>
      <c r="BY24" s="44"/>
      <c r="BZ24" s="44"/>
    </row>
    <row r="25" spans="1:78" ht="9" customHeight="1" x14ac:dyDescent="0.4">
      <c r="A25" s="48"/>
      <c r="B25" s="48"/>
      <c r="C25" s="48"/>
      <c r="D25" s="48"/>
      <c r="E25" s="50"/>
      <c r="F25" s="50"/>
      <c r="G25" s="50"/>
      <c r="H25" s="50"/>
      <c r="I25" s="50"/>
      <c r="J25" s="50"/>
      <c r="K25" s="50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44"/>
      <c r="BU25" s="44"/>
      <c r="BV25" s="44"/>
      <c r="BW25" s="44"/>
      <c r="BX25" s="44"/>
      <c r="BY25" s="44"/>
      <c r="BZ25" s="44"/>
    </row>
    <row r="26" spans="1:78" ht="9" customHeight="1" thickBot="1" x14ac:dyDescent="0.45">
      <c r="A26" s="48"/>
      <c r="B26" s="48"/>
      <c r="C26" s="48"/>
      <c r="D26" s="48"/>
      <c r="E26" s="51"/>
      <c r="F26" s="51"/>
      <c r="G26" s="51"/>
      <c r="H26" s="51"/>
      <c r="I26" s="51"/>
      <c r="J26" s="51"/>
      <c r="K26" s="51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45"/>
      <c r="BU26" s="45"/>
      <c r="BV26" s="45"/>
      <c r="BW26" s="45"/>
      <c r="BX26" s="45"/>
      <c r="BY26" s="45"/>
      <c r="BZ26" s="45"/>
    </row>
    <row r="27" spans="1:78" ht="9" customHeight="1" thickTop="1" x14ac:dyDescent="0.4">
      <c r="A27" s="48"/>
      <c r="B27" s="48"/>
      <c r="C27" s="48"/>
      <c r="D27" s="48"/>
      <c r="E27" s="25" t="s">
        <v>15</v>
      </c>
      <c r="F27" s="25"/>
      <c r="G27" s="25"/>
      <c r="H27" s="25"/>
      <c r="I27" s="25"/>
      <c r="J27" s="25"/>
      <c r="K27" s="25"/>
      <c r="L27" s="11">
        <f>SUM(L18:P26)</f>
        <v>0</v>
      </c>
      <c r="M27" s="11"/>
      <c r="N27" s="11"/>
      <c r="O27" s="11"/>
      <c r="P27" s="11"/>
      <c r="Q27" s="11">
        <f>SUM(Q18:U26)</f>
        <v>0</v>
      </c>
      <c r="R27" s="11"/>
      <c r="S27" s="11"/>
      <c r="T27" s="11"/>
      <c r="U27" s="11"/>
      <c r="V27" s="11">
        <f>SUM(V18:Z26)</f>
        <v>0</v>
      </c>
      <c r="W27" s="11"/>
      <c r="X27" s="11"/>
      <c r="Y27" s="11"/>
      <c r="Z27" s="11"/>
      <c r="AA27" s="11">
        <f>SUM(AA18:AE26)</f>
        <v>0</v>
      </c>
      <c r="AB27" s="11"/>
      <c r="AC27" s="11"/>
      <c r="AD27" s="11"/>
      <c r="AE27" s="11"/>
      <c r="AF27" s="11">
        <f>SUM(AF18:AJ26)</f>
        <v>0</v>
      </c>
      <c r="AG27" s="11"/>
      <c r="AH27" s="11"/>
      <c r="AI27" s="11"/>
      <c r="AJ27" s="11"/>
      <c r="AK27" s="11">
        <f>SUM(AK18:AO26)</f>
        <v>0</v>
      </c>
      <c r="AL27" s="11"/>
      <c r="AM27" s="11"/>
      <c r="AN27" s="11"/>
      <c r="AO27" s="11"/>
      <c r="AP27" s="11">
        <f>SUM(AP18:AT26)</f>
        <v>0</v>
      </c>
      <c r="AQ27" s="11"/>
      <c r="AR27" s="11"/>
      <c r="AS27" s="11"/>
      <c r="AT27" s="11"/>
      <c r="AU27" s="11">
        <f>SUM(AU18:AY26)</f>
        <v>0</v>
      </c>
      <c r="AV27" s="11"/>
      <c r="AW27" s="11"/>
      <c r="AX27" s="11"/>
      <c r="AY27" s="11"/>
      <c r="AZ27" s="11">
        <f>SUM(AZ18:BD26)</f>
        <v>0</v>
      </c>
      <c r="BA27" s="11"/>
      <c r="BB27" s="11"/>
      <c r="BC27" s="11"/>
      <c r="BD27" s="11"/>
      <c r="BE27" s="11">
        <f>SUM(BE18:BI26)</f>
        <v>0</v>
      </c>
      <c r="BF27" s="11"/>
      <c r="BG27" s="11"/>
      <c r="BH27" s="11"/>
      <c r="BI27" s="11"/>
      <c r="BJ27" s="11">
        <f>SUM(BJ18:BN26)</f>
        <v>0</v>
      </c>
      <c r="BK27" s="11"/>
      <c r="BL27" s="11"/>
      <c r="BM27" s="11"/>
      <c r="BN27" s="11"/>
      <c r="BO27" s="11">
        <f>SUM(BO18:BS26)</f>
        <v>0</v>
      </c>
      <c r="BP27" s="11"/>
      <c r="BQ27" s="11"/>
      <c r="BR27" s="11"/>
      <c r="BS27" s="11"/>
      <c r="BT27" s="11">
        <f>SUM(L27:BS29)</f>
        <v>0</v>
      </c>
      <c r="BU27" s="11"/>
      <c r="BV27" s="11"/>
      <c r="BW27" s="11"/>
      <c r="BX27" s="11"/>
      <c r="BY27" s="11"/>
      <c r="BZ27" s="11"/>
    </row>
    <row r="28" spans="1:78" ht="9" customHeight="1" x14ac:dyDescent="0.4">
      <c r="A28" s="48"/>
      <c r="B28" s="48"/>
      <c r="C28" s="48"/>
      <c r="D28" s="48"/>
      <c r="E28" s="25"/>
      <c r="F28" s="25"/>
      <c r="G28" s="25"/>
      <c r="H28" s="25"/>
      <c r="I28" s="25"/>
      <c r="J28" s="25"/>
      <c r="K28" s="25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</row>
    <row r="29" spans="1:78" ht="9" customHeight="1" thickBot="1" x14ac:dyDescent="0.45">
      <c r="A29" s="49"/>
      <c r="B29" s="49"/>
      <c r="C29" s="49"/>
      <c r="D29" s="49"/>
      <c r="E29" s="26"/>
      <c r="F29" s="26"/>
      <c r="G29" s="26"/>
      <c r="H29" s="26"/>
      <c r="I29" s="26"/>
      <c r="J29" s="26"/>
      <c r="K29" s="2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</row>
    <row r="30" spans="1:78" ht="9" customHeight="1" thickTop="1" x14ac:dyDescent="0.4">
      <c r="A30" s="47" t="s">
        <v>16</v>
      </c>
      <c r="B30" s="47"/>
      <c r="C30" s="47"/>
      <c r="D30" s="47"/>
      <c r="E30" s="43" t="s">
        <v>21</v>
      </c>
      <c r="F30" s="43"/>
      <c r="G30" s="43"/>
      <c r="H30" s="43"/>
      <c r="I30" s="43"/>
      <c r="J30" s="43"/>
      <c r="K30" s="43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46">
        <f>SUM(L30:BS32)</f>
        <v>0</v>
      </c>
      <c r="BU30" s="46"/>
      <c r="BV30" s="46"/>
      <c r="BW30" s="46"/>
      <c r="BX30" s="46"/>
      <c r="BY30" s="46"/>
      <c r="BZ30" s="46"/>
    </row>
    <row r="31" spans="1:78" ht="9" customHeight="1" x14ac:dyDescent="0.4">
      <c r="A31" s="48"/>
      <c r="B31" s="48"/>
      <c r="C31" s="48"/>
      <c r="D31" s="48"/>
      <c r="E31" s="40"/>
      <c r="F31" s="40"/>
      <c r="G31" s="40"/>
      <c r="H31" s="40"/>
      <c r="I31" s="40"/>
      <c r="J31" s="40"/>
      <c r="K31" s="40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44"/>
      <c r="BU31" s="44"/>
      <c r="BV31" s="44"/>
      <c r="BW31" s="44"/>
      <c r="BX31" s="44"/>
      <c r="BY31" s="44"/>
      <c r="BZ31" s="44"/>
    </row>
    <row r="32" spans="1:78" ht="9" customHeight="1" x14ac:dyDescent="0.4">
      <c r="A32" s="48"/>
      <c r="B32" s="48"/>
      <c r="C32" s="48"/>
      <c r="D32" s="48"/>
      <c r="E32" s="40"/>
      <c r="F32" s="40"/>
      <c r="G32" s="40"/>
      <c r="H32" s="40"/>
      <c r="I32" s="40"/>
      <c r="J32" s="40"/>
      <c r="K32" s="40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44"/>
      <c r="BU32" s="44"/>
      <c r="BV32" s="44"/>
      <c r="BW32" s="44"/>
      <c r="BX32" s="44"/>
      <c r="BY32" s="44"/>
      <c r="BZ32" s="44"/>
    </row>
    <row r="33" spans="1:78" ht="9" customHeight="1" x14ac:dyDescent="0.4">
      <c r="A33" s="48"/>
      <c r="B33" s="48"/>
      <c r="C33" s="48"/>
      <c r="D33" s="48"/>
      <c r="E33" s="40">
        <f>E21</f>
        <v>0</v>
      </c>
      <c r="F33" s="40"/>
      <c r="G33" s="40"/>
      <c r="H33" s="40"/>
      <c r="I33" s="40"/>
      <c r="J33" s="40"/>
      <c r="K33" s="40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44" t="str">
        <f>IF(E33=0,"",SUM(L33:BS35))</f>
        <v/>
      </c>
      <c r="BU33" s="44"/>
      <c r="BV33" s="44"/>
      <c r="BW33" s="44"/>
      <c r="BX33" s="44"/>
      <c r="BY33" s="44"/>
      <c r="BZ33" s="44"/>
    </row>
    <row r="34" spans="1:78" ht="9" customHeight="1" x14ac:dyDescent="0.4">
      <c r="A34" s="48"/>
      <c r="B34" s="48"/>
      <c r="C34" s="48"/>
      <c r="D34" s="48"/>
      <c r="E34" s="40"/>
      <c r="F34" s="40"/>
      <c r="G34" s="40"/>
      <c r="H34" s="40"/>
      <c r="I34" s="40"/>
      <c r="J34" s="40"/>
      <c r="K34" s="40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44"/>
      <c r="BU34" s="44"/>
      <c r="BV34" s="44"/>
      <c r="BW34" s="44"/>
      <c r="BX34" s="44"/>
      <c r="BY34" s="44"/>
      <c r="BZ34" s="44"/>
    </row>
    <row r="35" spans="1:78" ht="9" customHeight="1" x14ac:dyDescent="0.4">
      <c r="A35" s="48"/>
      <c r="B35" s="48"/>
      <c r="C35" s="48"/>
      <c r="D35" s="48"/>
      <c r="E35" s="40"/>
      <c r="F35" s="40"/>
      <c r="G35" s="40"/>
      <c r="H35" s="40"/>
      <c r="I35" s="40"/>
      <c r="J35" s="40"/>
      <c r="K35" s="40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44"/>
      <c r="BU35" s="44"/>
      <c r="BV35" s="44"/>
      <c r="BW35" s="44"/>
      <c r="BX35" s="44"/>
      <c r="BY35" s="44"/>
      <c r="BZ35" s="44"/>
    </row>
    <row r="36" spans="1:78" ht="9" customHeight="1" x14ac:dyDescent="0.4">
      <c r="A36" s="48"/>
      <c r="B36" s="48"/>
      <c r="C36" s="48"/>
      <c r="D36" s="48"/>
      <c r="E36" s="40">
        <f>E24</f>
        <v>0</v>
      </c>
      <c r="F36" s="40"/>
      <c r="G36" s="40"/>
      <c r="H36" s="40"/>
      <c r="I36" s="40"/>
      <c r="J36" s="40"/>
      <c r="K36" s="40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44" t="str">
        <f>IF(E36=0,"",SUM(L36:BS38))</f>
        <v/>
      </c>
      <c r="BU36" s="44"/>
      <c r="BV36" s="44"/>
      <c r="BW36" s="44"/>
      <c r="BX36" s="44"/>
      <c r="BY36" s="44"/>
      <c r="BZ36" s="44"/>
    </row>
    <row r="37" spans="1:78" ht="9" customHeight="1" x14ac:dyDescent="0.4">
      <c r="A37" s="48"/>
      <c r="B37" s="48"/>
      <c r="C37" s="48"/>
      <c r="D37" s="48"/>
      <c r="E37" s="40"/>
      <c r="F37" s="40"/>
      <c r="G37" s="40"/>
      <c r="H37" s="40"/>
      <c r="I37" s="40"/>
      <c r="J37" s="40"/>
      <c r="K37" s="40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44"/>
      <c r="BU37" s="44"/>
      <c r="BV37" s="44"/>
      <c r="BW37" s="44"/>
      <c r="BX37" s="44"/>
      <c r="BY37" s="44"/>
      <c r="BZ37" s="44"/>
    </row>
    <row r="38" spans="1:78" ht="9" customHeight="1" thickBot="1" x14ac:dyDescent="0.45">
      <c r="A38" s="48"/>
      <c r="B38" s="48"/>
      <c r="C38" s="48"/>
      <c r="D38" s="48"/>
      <c r="E38" s="42"/>
      <c r="F38" s="42"/>
      <c r="G38" s="42"/>
      <c r="H38" s="42"/>
      <c r="I38" s="42"/>
      <c r="J38" s="42"/>
      <c r="K38" s="42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45"/>
      <c r="BU38" s="45"/>
      <c r="BV38" s="45"/>
      <c r="BW38" s="45"/>
      <c r="BX38" s="45"/>
      <c r="BY38" s="45"/>
      <c r="BZ38" s="45"/>
    </row>
    <row r="39" spans="1:78" ht="9" customHeight="1" thickTop="1" x14ac:dyDescent="0.4">
      <c r="A39" s="48"/>
      <c r="B39" s="48"/>
      <c r="C39" s="48"/>
      <c r="D39" s="48"/>
      <c r="E39" s="25" t="s">
        <v>15</v>
      </c>
      <c r="F39" s="25"/>
      <c r="G39" s="25"/>
      <c r="H39" s="25"/>
      <c r="I39" s="25"/>
      <c r="J39" s="25"/>
      <c r="K39" s="25"/>
      <c r="L39" s="11">
        <f>SUM(L30:P38)</f>
        <v>0</v>
      </c>
      <c r="M39" s="11"/>
      <c r="N39" s="11"/>
      <c r="O39" s="11"/>
      <c r="P39" s="11"/>
      <c r="Q39" s="11">
        <f>SUM(Q30:U38)</f>
        <v>0</v>
      </c>
      <c r="R39" s="11"/>
      <c r="S39" s="11"/>
      <c r="T39" s="11"/>
      <c r="U39" s="11"/>
      <c r="V39" s="11">
        <f>SUM(V30:Z38)</f>
        <v>0</v>
      </c>
      <c r="W39" s="11"/>
      <c r="X39" s="11"/>
      <c r="Y39" s="11"/>
      <c r="Z39" s="11"/>
      <c r="AA39" s="11">
        <f>SUM(AA30:AE38)</f>
        <v>0</v>
      </c>
      <c r="AB39" s="11"/>
      <c r="AC39" s="11"/>
      <c r="AD39" s="11"/>
      <c r="AE39" s="11"/>
      <c r="AF39" s="11">
        <f>SUM(AF30:AJ38)</f>
        <v>0</v>
      </c>
      <c r="AG39" s="11"/>
      <c r="AH39" s="11"/>
      <c r="AI39" s="11"/>
      <c r="AJ39" s="11"/>
      <c r="AK39" s="11">
        <f>SUM(AK30:AO38)</f>
        <v>0</v>
      </c>
      <c r="AL39" s="11"/>
      <c r="AM39" s="11"/>
      <c r="AN39" s="11"/>
      <c r="AO39" s="11"/>
      <c r="AP39" s="11">
        <f>SUM(AP30:AT38)</f>
        <v>0</v>
      </c>
      <c r="AQ39" s="11"/>
      <c r="AR39" s="11"/>
      <c r="AS39" s="11"/>
      <c r="AT39" s="11"/>
      <c r="AU39" s="11">
        <f>SUM(AU30:AY38)</f>
        <v>0</v>
      </c>
      <c r="AV39" s="11"/>
      <c r="AW39" s="11"/>
      <c r="AX39" s="11"/>
      <c r="AY39" s="11"/>
      <c r="AZ39" s="11">
        <f>SUM(AZ30:BD38)</f>
        <v>0</v>
      </c>
      <c r="BA39" s="11"/>
      <c r="BB39" s="11"/>
      <c r="BC39" s="11"/>
      <c r="BD39" s="11"/>
      <c r="BE39" s="11">
        <f>SUM(BE30:BI38)</f>
        <v>0</v>
      </c>
      <c r="BF39" s="11"/>
      <c r="BG39" s="11"/>
      <c r="BH39" s="11"/>
      <c r="BI39" s="11"/>
      <c r="BJ39" s="11">
        <f>SUM(BJ30:BN38)</f>
        <v>0</v>
      </c>
      <c r="BK39" s="11"/>
      <c r="BL39" s="11"/>
      <c r="BM39" s="11"/>
      <c r="BN39" s="11"/>
      <c r="BO39" s="11">
        <f>SUM(BO30:BS38)</f>
        <v>0</v>
      </c>
      <c r="BP39" s="11"/>
      <c r="BQ39" s="11"/>
      <c r="BR39" s="11"/>
      <c r="BS39" s="11"/>
      <c r="BT39" s="11">
        <f>SUM(L39:BS41)</f>
        <v>0</v>
      </c>
      <c r="BU39" s="11"/>
      <c r="BV39" s="11"/>
      <c r="BW39" s="11"/>
      <c r="BX39" s="11"/>
      <c r="BY39" s="11"/>
      <c r="BZ39" s="11"/>
    </row>
    <row r="40" spans="1:78" ht="9" customHeight="1" x14ac:dyDescent="0.4">
      <c r="A40" s="48"/>
      <c r="B40" s="48"/>
      <c r="C40" s="48"/>
      <c r="D40" s="48"/>
      <c r="E40" s="25"/>
      <c r="F40" s="25"/>
      <c r="G40" s="25"/>
      <c r="H40" s="25"/>
      <c r="I40" s="25"/>
      <c r="J40" s="25"/>
      <c r="K40" s="2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</row>
    <row r="41" spans="1:78" ht="9" customHeight="1" thickBot="1" x14ac:dyDescent="0.45">
      <c r="A41" s="49"/>
      <c r="B41" s="49"/>
      <c r="C41" s="49"/>
      <c r="D41" s="49"/>
      <c r="E41" s="26"/>
      <c r="F41" s="26"/>
      <c r="G41" s="26"/>
      <c r="H41" s="26"/>
      <c r="I41" s="26"/>
      <c r="J41" s="26"/>
      <c r="K41" s="2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</row>
    <row r="42" spans="1:78" ht="9" customHeight="1" thickTop="1" x14ac:dyDescent="0.4">
      <c r="A42" s="28" t="s">
        <v>58</v>
      </c>
      <c r="B42" s="29"/>
      <c r="C42" s="29"/>
      <c r="D42" s="30"/>
      <c r="E42" s="43" t="s">
        <v>21</v>
      </c>
      <c r="F42" s="43"/>
      <c r="G42" s="43"/>
      <c r="H42" s="43"/>
      <c r="I42" s="43"/>
      <c r="J42" s="43"/>
      <c r="K42" s="43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8">
        <f>SUM(L42:BS44)</f>
        <v>0</v>
      </c>
      <c r="BU42" s="38"/>
      <c r="BV42" s="38"/>
      <c r="BW42" s="38"/>
      <c r="BX42" s="38"/>
      <c r="BY42" s="38"/>
      <c r="BZ42" s="38"/>
    </row>
    <row r="43" spans="1:78" ht="9" customHeight="1" x14ac:dyDescent="0.4">
      <c r="A43" s="31"/>
      <c r="B43" s="32"/>
      <c r="C43" s="32"/>
      <c r="D43" s="33"/>
      <c r="E43" s="40"/>
      <c r="F43" s="40"/>
      <c r="G43" s="40"/>
      <c r="H43" s="40"/>
      <c r="I43" s="40"/>
      <c r="J43" s="40"/>
      <c r="K43" s="40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39"/>
      <c r="BU43" s="39"/>
      <c r="BV43" s="39"/>
      <c r="BW43" s="39"/>
      <c r="BX43" s="39"/>
      <c r="BY43" s="39"/>
      <c r="BZ43" s="39"/>
    </row>
    <row r="44" spans="1:78" ht="9" customHeight="1" x14ac:dyDescent="0.4">
      <c r="A44" s="31"/>
      <c r="B44" s="32"/>
      <c r="C44" s="32"/>
      <c r="D44" s="33"/>
      <c r="E44" s="40"/>
      <c r="F44" s="40"/>
      <c r="G44" s="40"/>
      <c r="H44" s="40"/>
      <c r="I44" s="40"/>
      <c r="J44" s="40"/>
      <c r="K44" s="40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39"/>
      <c r="BU44" s="39"/>
      <c r="BV44" s="39"/>
      <c r="BW44" s="39"/>
      <c r="BX44" s="39"/>
      <c r="BY44" s="39"/>
      <c r="BZ44" s="39"/>
    </row>
    <row r="45" spans="1:78" ht="9" customHeight="1" x14ac:dyDescent="0.4">
      <c r="A45" s="31"/>
      <c r="B45" s="32"/>
      <c r="C45" s="32"/>
      <c r="D45" s="33"/>
      <c r="E45" s="40">
        <f>E21</f>
        <v>0</v>
      </c>
      <c r="F45" s="40"/>
      <c r="G45" s="40"/>
      <c r="H45" s="40"/>
      <c r="I45" s="40"/>
      <c r="J45" s="40"/>
      <c r="K45" s="40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39" t="str">
        <f>IF(E45=0,"",SUM(L45:BS47))</f>
        <v/>
      </c>
      <c r="BU45" s="39"/>
      <c r="BV45" s="39"/>
      <c r="BW45" s="39"/>
      <c r="BX45" s="39"/>
      <c r="BY45" s="39"/>
      <c r="BZ45" s="39"/>
    </row>
    <row r="46" spans="1:78" ht="9" customHeight="1" x14ac:dyDescent="0.4">
      <c r="A46" s="31"/>
      <c r="B46" s="32"/>
      <c r="C46" s="32"/>
      <c r="D46" s="33"/>
      <c r="E46" s="40"/>
      <c r="F46" s="40"/>
      <c r="G46" s="40"/>
      <c r="H46" s="40"/>
      <c r="I46" s="40"/>
      <c r="J46" s="40"/>
      <c r="K46" s="40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39"/>
      <c r="BU46" s="39"/>
      <c r="BV46" s="39"/>
      <c r="BW46" s="39"/>
      <c r="BX46" s="39"/>
      <c r="BY46" s="39"/>
      <c r="BZ46" s="39"/>
    </row>
    <row r="47" spans="1:78" ht="9" customHeight="1" x14ac:dyDescent="0.4">
      <c r="A47" s="31"/>
      <c r="B47" s="32"/>
      <c r="C47" s="32"/>
      <c r="D47" s="33"/>
      <c r="E47" s="40"/>
      <c r="F47" s="40"/>
      <c r="G47" s="40"/>
      <c r="H47" s="40"/>
      <c r="I47" s="40"/>
      <c r="J47" s="40"/>
      <c r="K47" s="40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39"/>
      <c r="BU47" s="39"/>
      <c r="BV47" s="39"/>
      <c r="BW47" s="39"/>
      <c r="BX47" s="39"/>
      <c r="BY47" s="39"/>
      <c r="BZ47" s="39"/>
    </row>
    <row r="48" spans="1:78" ht="9" customHeight="1" x14ac:dyDescent="0.4">
      <c r="A48" s="31"/>
      <c r="B48" s="32"/>
      <c r="C48" s="32"/>
      <c r="D48" s="33"/>
      <c r="E48" s="40">
        <f>E24</f>
        <v>0</v>
      </c>
      <c r="F48" s="40"/>
      <c r="G48" s="40"/>
      <c r="H48" s="40"/>
      <c r="I48" s="40"/>
      <c r="J48" s="40"/>
      <c r="K48" s="40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39" t="str">
        <f>IF(E48=0,"",SUM(L48:BS50))</f>
        <v/>
      </c>
      <c r="BU48" s="39"/>
      <c r="BV48" s="39"/>
      <c r="BW48" s="39"/>
      <c r="BX48" s="39"/>
      <c r="BY48" s="39"/>
      <c r="BZ48" s="39"/>
    </row>
    <row r="49" spans="1:78" ht="9" customHeight="1" x14ac:dyDescent="0.4">
      <c r="A49" s="31"/>
      <c r="B49" s="32"/>
      <c r="C49" s="32"/>
      <c r="D49" s="33"/>
      <c r="E49" s="40"/>
      <c r="F49" s="40"/>
      <c r="G49" s="40"/>
      <c r="H49" s="40"/>
      <c r="I49" s="40"/>
      <c r="J49" s="40"/>
      <c r="K49" s="40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39"/>
      <c r="BU49" s="39"/>
      <c r="BV49" s="39"/>
      <c r="BW49" s="39"/>
      <c r="BX49" s="39"/>
      <c r="BY49" s="39"/>
      <c r="BZ49" s="39"/>
    </row>
    <row r="50" spans="1:78" ht="9" customHeight="1" thickBot="1" x14ac:dyDescent="0.45">
      <c r="A50" s="31"/>
      <c r="B50" s="32"/>
      <c r="C50" s="32"/>
      <c r="D50" s="33"/>
      <c r="E50" s="42"/>
      <c r="F50" s="42"/>
      <c r="G50" s="42"/>
      <c r="H50" s="42"/>
      <c r="I50" s="42"/>
      <c r="J50" s="42"/>
      <c r="K50" s="42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41"/>
      <c r="BU50" s="41"/>
      <c r="BV50" s="41"/>
      <c r="BW50" s="41"/>
      <c r="BX50" s="41"/>
      <c r="BY50" s="41"/>
      <c r="BZ50" s="41"/>
    </row>
    <row r="51" spans="1:78" ht="9" customHeight="1" thickTop="1" x14ac:dyDescent="0.4">
      <c r="A51" s="31"/>
      <c r="B51" s="32"/>
      <c r="C51" s="32"/>
      <c r="D51" s="33"/>
      <c r="E51" s="25" t="s">
        <v>15</v>
      </c>
      <c r="F51" s="25"/>
      <c r="G51" s="25"/>
      <c r="H51" s="25"/>
      <c r="I51" s="25"/>
      <c r="J51" s="25"/>
      <c r="K51" s="25"/>
      <c r="L51" s="11">
        <f>SUM(L42:P50)</f>
        <v>0</v>
      </c>
      <c r="M51" s="11"/>
      <c r="N51" s="11"/>
      <c r="O51" s="11"/>
      <c r="P51" s="11"/>
      <c r="Q51" s="11">
        <f>SUM(Q42:U50)</f>
        <v>0</v>
      </c>
      <c r="R51" s="11"/>
      <c r="S51" s="11"/>
      <c r="T51" s="11"/>
      <c r="U51" s="11"/>
      <c r="V51" s="11">
        <f>SUM(V42:Z50)</f>
        <v>0</v>
      </c>
      <c r="W51" s="11"/>
      <c r="X51" s="11"/>
      <c r="Y51" s="11"/>
      <c r="Z51" s="11"/>
      <c r="AA51" s="11">
        <f>SUM(AA42:AE50)</f>
        <v>0</v>
      </c>
      <c r="AB51" s="11"/>
      <c r="AC51" s="11"/>
      <c r="AD51" s="11"/>
      <c r="AE51" s="11"/>
      <c r="AF51" s="11">
        <f>SUM(AF42:AJ50)</f>
        <v>0</v>
      </c>
      <c r="AG51" s="11"/>
      <c r="AH51" s="11"/>
      <c r="AI51" s="11"/>
      <c r="AJ51" s="11"/>
      <c r="AK51" s="11">
        <f>SUM(AK42:AO50)</f>
        <v>0</v>
      </c>
      <c r="AL51" s="11"/>
      <c r="AM51" s="11"/>
      <c r="AN51" s="11"/>
      <c r="AO51" s="11"/>
      <c r="AP51" s="11">
        <f>SUM(AP42:AT50)</f>
        <v>0</v>
      </c>
      <c r="AQ51" s="11"/>
      <c r="AR51" s="11"/>
      <c r="AS51" s="11"/>
      <c r="AT51" s="11"/>
      <c r="AU51" s="11">
        <f>SUM(AU42:AY50)</f>
        <v>0</v>
      </c>
      <c r="AV51" s="11"/>
      <c r="AW51" s="11"/>
      <c r="AX51" s="11"/>
      <c r="AY51" s="11"/>
      <c r="AZ51" s="11">
        <f>SUM(AZ42:BD50)</f>
        <v>0</v>
      </c>
      <c r="BA51" s="11"/>
      <c r="BB51" s="11"/>
      <c r="BC51" s="11"/>
      <c r="BD51" s="11"/>
      <c r="BE51" s="11">
        <f>SUM(BE42:BI50)</f>
        <v>0</v>
      </c>
      <c r="BF51" s="11"/>
      <c r="BG51" s="11"/>
      <c r="BH51" s="11"/>
      <c r="BI51" s="11"/>
      <c r="BJ51" s="11">
        <f>SUM(BJ42:BN50)</f>
        <v>0</v>
      </c>
      <c r="BK51" s="11"/>
      <c r="BL51" s="11"/>
      <c r="BM51" s="11"/>
      <c r="BN51" s="11"/>
      <c r="BO51" s="11">
        <f>SUM(BO42:BS50)</f>
        <v>0</v>
      </c>
      <c r="BP51" s="11"/>
      <c r="BQ51" s="11"/>
      <c r="BR51" s="11"/>
      <c r="BS51" s="11"/>
      <c r="BT51" s="11">
        <f>SUM(L51:BS53)</f>
        <v>0</v>
      </c>
      <c r="BU51" s="11"/>
      <c r="BV51" s="11"/>
      <c r="BW51" s="11"/>
      <c r="BX51" s="11"/>
      <c r="BY51" s="11"/>
      <c r="BZ51" s="11"/>
    </row>
    <row r="52" spans="1:78" ht="9" customHeight="1" x14ac:dyDescent="0.4">
      <c r="A52" s="31"/>
      <c r="B52" s="32"/>
      <c r="C52" s="32"/>
      <c r="D52" s="33"/>
      <c r="E52" s="25"/>
      <c r="F52" s="25"/>
      <c r="G52" s="25"/>
      <c r="H52" s="25"/>
      <c r="I52" s="25"/>
      <c r="J52" s="25"/>
      <c r="K52" s="2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</row>
    <row r="53" spans="1:78" ht="9" customHeight="1" thickBot="1" x14ac:dyDescent="0.45">
      <c r="A53" s="34"/>
      <c r="B53" s="35"/>
      <c r="C53" s="35"/>
      <c r="D53" s="36"/>
      <c r="E53" s="26"/>
      <c r="F53" s="26"/>
      <c r="G53" s="26"/>
      <c r="H53" s="26"/>
      <c r="I53" s="26"/>
      <c r="J53" s="26"/>
      <c r="K53" s="2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</row>
    <row r="54" spans="1:78" ht="9" customHeight="1" thickTop="1" x14ac:dyDescent="0.4">
      <c r="A54" s="17" t="s">
        <v>13</v>
      </c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23">
        <f>L27+L39+L51</f>
        <v>0</v>
      </c>
      <c r="M54" s="11"/>
      <c r="N54" s="11"/>
      <c r="O54" s="11"/>
      <c r="P54" s="11"/>
      <c r="Q54" s="11">
        <f>Q27+Q39+Q51</f>
        <v>0</v>
      </c>
      <c r="R54" s="11"/>
      <c r="S54" s="11"/>
      <c r="T54" s="11"/>
      <c r="U54" s="11"/>
      <c r="V54" s="11">
        <f>V27+V39+V51</f>
        <v>0</v>
      </c>
      <c r="W54" s="11"/>
      <c r="X54" s="11"/>
      <c r="Y54" s="11"/>
      <c r="Z54" s="11"/>
      <c r="AA54" s="11">
        <f>AA27+AA39+AA51</f>
        <v>0</v>
      </c>
      <c r="AB54" s="11"/>
      <c r="AC54" s="11"/>
      <c r="AD54" s="11"/>
      <c r="AE54" s="11"/>
      <c r="AF54" s="11">
        <f>AF27+AF39+AF51</f>
        <v>0</v>
      </c>
      <c r="AG54" s="11"/>
      <c r="AH54" s="11"/>
      <c r="AI54" s="11"/>
      <c r="AJ54" s="11"/>
      <c r="AK54" s="11">
        <f>AK27+AK39+AK51</f>
        <v>0</v>
      </c>
      <c r="AL54" s="11"/>
      <c r="AM54" s="11"/>
      <c r="AN54" s="11"/>
      <c r="AO54" s="11"/>
      <c r="AP54" s="11">
        <f>AP27+AP39+AP51</f>
        <v>0</v>
      </c>
      <c r="AQ54" s="11"/>
      <c r="AR54" s="11"/>
      <c r="AS54" s="11"/>
      <c r="AT54" s="11"/>
      <c r="AU54" s="11">
        <f>AU27+AU39+AU51</f>
        <v>0</v>
      </c>
      <c r="AV54" s="11"/>
      <c r="AW54" s="11"/>
      <c r="AX54" s="11"/>
      <c r="AY54" s="11"/>
      <c r="AZ54" s="11">
        <f>AZ27+AZ39+AZ51</f>
        <v>0</v>
      </c>
      <c r="BA54" s="11"/>
      <c r="BB54" s="11"/>
      <c r="BC54" s="11"/>
      <c r="BD54" s="11"/>
      <c r="BE54" s="11">
        <f>BE27+BE39+BE51</f>
        <v>0</v>
      </c>
      <c r="BF54" s="11"/>
      <c r="BG54" s="11"/>
      <c r="BH54" s="11"/>
      <c r="BI54" s="11"/>
      <c r="BJ54" s="11">
        <f>BJ27+BJ39+BJ51</f>
        <v>0</v>
      </c>
      <c r="BK54" s="11"/>
      <c r="BL54" s="11"/>
      <c r="BM54" s="11"/>
      <c r="BN54" s="11"/>
      <c r="BO54" s="11">
        <f>BO27+BO39+BO51</f>
        <v>0</v>
      </c>
      <c r="BP54" s="11"/>
      <c r="BQ54" s="11"/>
      <c r="BR54" s="11"/>
      <c r="BS54" s="11"/>
      <c r="BT54" s="11">
        <f>SUM(L54:BS56)</f>
        <v>0</v>
      </c>
      <c r="BU54" s="11"/>
      <c r="BV54" s="11"/>
      <c r="BW54" s="11"/>
      <c r="BX54" s="11"/>
      <c r="BY54" s="11"/>
      <c r="BZ54" s="11"/>
    </row>
    <row r="55" spans="1:78" ht="9" customHeight="1" x14ac:dyDescent="0.4">
      <c r="A55" s="17"/>
      <c r="B55" s="18"/>
      <c r="C55" s="18"/>
      <c r="D55" s="18"/>
      <c r="E55" s="18"/>
      <c r="F55" s="18"/>
      <c r="G55" s="18"/>
      <c r="H55" s="18"/>
      <c r="I55" s="18"/>
      <c r="J55" s="18"/>
      <c r="K55" s="19"/>
      <c r="L55" s="23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</row>
    <row r="56" spans="1:78" ht="9" customHeight="1" x14ac:dyDescent="0.4">
      <c r="A56" s="20"/>
      <c r="B56" s="21"/>
      <c r="C56" s="21"/>
      <c r="D56" s="21"/>
      <c r="E56" s="21"/>
      <c r="F56" s="21"/>
      <c r="G56" s="21"/>
      <c r="H56" s="21"/>
      <c r="I56" s="21"/>
      <c r="J56" s="21"/>
      <c r="K56" s="22"/>
      <c r="L56" s="24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</row>
    <row r="57" spans="1:78" ht="9" customHeight="1" x14ac:dyDescent="0.4">
      <c r="A57" s="13" t="s">
        <v>18</v>
      </c>
      <c r="B57" s="13"/>
      <c r="C57" s="13"/>
      <c r="D57" s="13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</row>
    <row r="58" spans="1:78" ht="9" customHeight="1" x14ac:dyDescent="0.4">
      <c r="A58" s="13"/>
      <c r="B58" s="13"/>
      <c r="C58" s="13"/>
      <c r="D58" s="13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</row>
    <row r="59" spans="1:78" ht="9" customHeight="1" x14ac:dyDescent="0.4">
      <c r="A59" s="4"/>
      <c r="B59" s="13">
        <v>1</v>
      </c>
      <c r="C59" s="13"/>
      <c r="D59" s="14" t="s">
        <v>66</v>
      </c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</row>
    <row r="60" spans="1:78" ht="9" customHeight="1" x14ac:dyDescent="0.4">
      <c r="A60" s="4"/>
      <c r="B60" s="13"/>
      <c r="C60" s="13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</row>
    <row r="61" spans="1:78" ht="9" customHeight="1" x14ac:dyDescent="0.4">
      <c r="A61" s="4"/>
      <c r="B61" s="4"/>
      <c r="C61" s="4"/>
      <c r="D61" s="14" t="s">
        <v>19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</row>
    <row r="62" spans="1:78" ht="9" customHeight="1" x14ac:dyDescent="0.4">
      <c r="A62" s="4"/>
      <c r="B62" s="4"/>
      <c r="C62" s="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</row>
    <row r="63" spans="1:78" ht="9" customHeight="1" x14ac:dyDescent="0.4">
      <c r="A63" s="4"/>
      <c r="B63" s="13">
        <v>2</v>
      </c>
      <c r="C63" s="13"/>
      <c r="D63" s="14" t="s">
        <v>20</v>
      </c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</row>
    <row r="64" spans="1:78" ht="9" customHeight="1" x14ac:dyDescent="0.4">
      <c r="A64" s="4"/>
      <c r="B64" s="13"/>
      <c r="C64" s="13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</row>
  </sheetData>
  <mergeCells count="217">
    <mergeCell ref="A4:BZ6"/>
    <mergeCell ref="AG7:AK8"/>
    <mergeCell ref="AL7:AQ8"/>
    <mergeCell ref="AR7:AW8"/>
    <mergeCell ref="A10:F12"/>
    <mergeCell ref="G10:X12"/>
    <mergeCell ref="Z10:AE12"/>
    <mergeCell ref="AF10:AY12"/>
    <mergeCell ref="BA10:BG12"/>
    <mergeCell ref="BH10:BZ12"/>
    <mergeCell ref="AU16:AY17"/>
    <mergeCell ref="AZ16:BD17"/>
    <mergeCell ref="BE16:BI17"/>
    <mergeCell ref="BJ16:BN17"/>
    <mergeCell ref="BO16:BS17"/>
    <mergeCell ref="BT16:BZ17"/>
    <mergeCell ref="BP14:BZ15"/>
    <mergeCell ref="A16:D17"/>
    <mergeCell ref="E16:K17"/>
    <mergeCell ref="L16:P17"/>
    <mergeCell ref="Q16:U17"/>
    <mergeCell ref="V16:Z17"/>
    <mergeCell ref="AA16:AE17"/>
    <mergeCell ref="AF16:AJ17"/>
    <mergeCell ref="AK16:AO17"/>
    <mergeCell ref="AP16:AT17"/>
    <mergeCell ref="BJ18:BN20"/>
    <mergeCell ref="BO18:BS20"/>
    <mergeCell ref="BT18:BZ20"/>
    <mergeCell ref="E21:K23"/>
    <mergeCell ref="L21:P23"/>
    <mergeCell ref="Q21:U23"/>
    <mergeCell ref="V21:Z23"/>
    <mergeCell ref="AA21:AE23"/>
    <mergeCell ref="AF21:AJ23"/>
    <mergeCell ref="AK21:AO23"/>
    <mergeCell ref="AF18:AJ20"/>
    <mergeCell ref="AK18:AO20"/>
    <mergeCell ref="AP18:AT20"/>
    <mergeCell ref="AU18:AY20"/>
    <mergeCell ref="AZ18:BD20"/>
    <mergeCell ref="BE18:BI20"/>
    <mergeCell ref="E18:K20"/>
    <mergeCell ref="L18:P20"/>
    <mergeCell ref="Q18:U20"/>
    <mergeCell ref="V18:Z20"/>
    <mergeCell ref="AA18:AE20"/>
    <mergeCell ref="BT21:BZ23"/>
    <mergeCell ref="AP21:AT23"/>
    <mergeCell ref="AU21:AY23"/>
    <mergeCell ref="E24:K26"/>
    <mergeCell ref="L24:P26"/>
    <mergeCell ref="Q24:U26"/>
    <mergeCell ref="V24:Z26"/>
    <mergeCell ref="AA24:AE26"/>
    <mergeCell ref="AF24:AJ26"/>
    <mergeCell ref="AK24:AO26"/>
    <mergeCell ref="AP24:AT26"/>
    <mergeCell ref="AU24:AY26"/>
    <mergeCell ref="AZ21:BD23"/>
    <mergeCell ref="BE21:BI23"/>
    <mergeCell ref="BJ21:BN23"/>
    <mergeCell ref="BO21:BS23"/>
    <mergeCell ref="AZ24:BD26"/>
    <mergeCell ref="BE24:BI26"/>
    <mergeCell ref="BJ24:BN26"/>
    <mergeCell ref="BO24:BS26"/>
    <mergeCell ref="BT24:BZ26"/>
    <mergeCell ref="E27:K29"/>
    <mergeCell ref="L27:P29"/>
    <mergeCell ref="Q27:U29"/>
    <mergeCell ref="V27:Z29"/>
    <mergeCell ref="AA27:AE29"/>
    <mergeCell ref="BJ27:BN29"/>
    <mergeCell ref="BO27:BS29"/>
    <mergeCell ref="BT27:BZ29"/>
    <mergeCell ref="A30:D41"/>
    <mergeCell ref="E30:K32"/>
    <mergeCell ref="L30:P32"/>
    <mergeCell ref="Q30:U32"/>
    <mergeCell ref="V30:Z32"/>
    <mergeCell ref="AA30:AE32"/>
    <mergeCell ref="AF30:AJ32"/>
    <mergeCell ref="AF27:AJ29"/>
    <mergeCell ref="AK27:AO29"/>
    <mergeCell ref="AP27:AT29"/>
    <mergeCell ref="AU27:AY29"/>
    <mergeCell ref="AZ27:BD29"/>
    <mergeCell ref="BE27:BI29"/>
    <mergeCell ref="A18:D29"/>
    <mergeCell ref="E33:K35"/>
    <mergeCell ref="L33:P35"/>
    <mergeCell ref="Q33:U35"/>
    <mergeCell ref="V33:Z35"/>
    <mergeCell ref="AA33:AE35"/>
    <mergeCell ref="AF33:AJ35"/>
    <mergeCell ref="AK33:AO35"/>
    <mergeCell ref="AP33:AT35"/>
    <mergeCell ref="AK30:AO32"/>
    <mergeCell ref="AP30:AT32"/>
    <mergeCell ref="AF36:AJ38"/>
    <mergeCell ref="AU33:AY35"/>
    <mergeCell ref="AZ33:BD35"/>
    <mergeCell ref="BE33:BI35"/>
    <mergeCell ref="BJ33:BN35"/>
    <mergeCell ref="BO33:BS35"/>
    <mergeCell ref="BT33:BZ35"/>
    <mergeCell ref="BO30:BS32"/>
    <mergeCell ref="BT30:BZ32"/>
    <mergeCell ref="AU30:AY32"/>
    <mergeCell ref="AZ30:BD32"/>
    <mergeCell ref="BE30:BI32"/>
    <mergeCell ref="BJ30:BN32"/>
    <mergeCell ref="BJ39:BN41"/>
    <mergeCell ref="BO39:BS41"/>
    <mergeCell ref="BT39:BZ41"/>
    <mergeCell ref="BO36:BS38"/>
    <mergeCell ref="BT36:BZ38"/>
    <mergeCell ref="E39:K41"/>
    <mergeCell ref="L39:P41"/>
    <mergeCell ref="Q39:U41"/>
    <mergeCell ref="V39:Z41"/>
    <mergeCell ref="AA39:AE41"/>
    <mergeCell ref="AF39:AJ41"/>
    <mergeCell ref="AK39:AO41"/>
    <mergeCell ref="AP39:AT41"/>
    <mergeCell ref="AK36:AO38"/>
    <mergeCell ref="AP36:AT38"/>
    <mergeCell ref="AU36:AY38"/>
    <mergeCell ref="AZ36:BD38"/>
    <mergeCell ref="BE36:BI38"/>
    <mergeCell ref="BJ36:BN38"/>
    <mergeCell ref="E36:K38"/>
    <mergeCell ref="L36:P38"/>
    <mergeCell ref="Q36:U38"/>
    <mergeCell ref="V36:Z38"/>
    <mergeCell ref="AA36:AE38"/>
    <mergeCell ref="E42:K44"/>
    <mergeCell ref="L42:P44"/>
    <mergeCell ref="Q42:U44"/>
    <mergeCell ref="V42:Z44"/>
    <mergeCell ref="AU39:AY41"/>
    <mergeCell ref="AZ39:BD41"/>
    <mergeCell ref="BE39:BI41"/>
    <mergeCell ref="BE42:BI44"/>
    <mergeCell ref="BE48:BI50"/>
    <mergeCell ref="V48:Z50"/>
    <mergeCell ref="AA48:AE50"/>
    <mergeCell ref="AF48:AJ50"/>
    <mergeCell ref="AK48:AO50"/>
    <mergeCell ref="AP48:AT50"/>
    <mergeCell ref="AK45:AO47"/>
    <mergeCell ref="AP45:AT47"/>
    <mergeCell ref="AU45:AY47"/>
    <mergeCell ref="AZ45:BD47"/>
    <mergeCell ref="BE45:BI47"/>
    <mergeCell ref="A42:D53"/>
    <mergeCell ref="BJ42:BN44"/>
    <mergeCell ref="BO42:BS44"/>
    <mergeCell ref="BT42:BZ44"/>
    <mergeCell ref="E45:K47"/>
    <mergeCell ref="L45:P47"/>
    <mergeCell ref="Q45:U47"/>
    <mergeCell ref="V45:Z47"/>
    <mergeCell ref="AA45:AE47"/>
    <mergeCell ref="AF45:AJ47"/>
    <mergeCell ref="AA42:AE44"/>
    <mergeCell ref="AF42:AJ44"/>
    <mergeCell ref="AK42:AO44"/>
    <mergeCell ref="AP42:AT44"/>
    <mergeCell ref="AU42:AY44"/>
    <mergeCell ref="AZ42:BD44"/>
    <mergeCell ref="BJ48:BN50"/>
    <mergeCell ref="BO48:BS50"/>
    <mergeCell ref="BT48:BZ50"/>
    <mergeCell ref="BO45:BS47"/>
    <mergeCell ref="BT45:BZ47"/>
    <mergeCell ref="E48:K50"/>
    <mergeCell ref="L48:P50"/>
    <mergeCell ref="Q48:U50"/>
    <mergeCell ref="BJ45:BN47"/>
    <mergeCell ref="BJ51:BN53"/>
    <mergeCell ref="BO51:BS53"/>
    <mergeCell ref="BT51:BZ53"/>
    <mergeCell ref="A54:K56"/>
    <mergeCell ref="L54:P56"/>
    <mergeCell ref="Q54:U56"/>
    <mergeCell ref="V54:Z56"/>
    <mergeCell ref="AA54:AE56"/>
    <mergeCell ref="AF54:AJ56"/>
    <mergeCell ref="AK54:AO56"/>
    <mergeCell ref="AF51:AJ53"/>
    <mergeCell ref="AK51:AO53"/>
    <mergeCell ref="AP51:AT53"/>
    <mergeCell ref="AU51:AY53"/>
    <mergeCell ref="AZ51:BD53"/>
    <mergeCell ref="BE51:BI53"/>
    <mergeCell ref="E51:K53"/>
    <mergeCell ref="L51:P53"/>
    <mergeCell ref="Q51:U53"/>
    <mergeCell ref="V51:Z53"/>
    <mergeCell ref="AA51:AE53"/>
    <mergeCell ref="AU48:AY50"/>
    <mergeCell ref="AZ48:BD50"/>
    <mergeCell ref="BT54:BZ56"/>
    <mergeCell ref="A57:D58"/>
    <mergeCell ref="B59:C60"/>
    <mergeCell ref="D59:BZ60"/>
    <mergeCell ref="D61:BZ62"/>
    <mergeCell ref="B63:C64"/>
    <mergeCell ref="D63:BZ64"/>
    <mergeCell ref="AP54:AT56"/>
    <mergeCell ref="AU54:AY56"/>
    <mergeCell ref="AZ54:BD56"/>
    <mergeCell ref="BE54:BI56"/>
    <mergeCell ref="BJ54:BN56"/>
    <mergeCell ref="BO54:BS56"/>
  </mergeCells>
  <phoneticPr fontId="1"/>
  <conditionalFormatting sqref="E33:K38 E45:K50">
    <cfRule type="cellIs" dxfId="6" priority="1" operator="equal">
      <formula>0</formula>
    </cfRule>
  </conditionalFormatting>
  <pageMargins left="0.45" right="0.37" top="0.52" bottom="0.46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81"/>
  <sheetViews>
    <sheetView topLeftCell="A16" zoomScale="85" zoomScaleNormal="85" workbookViewId="0">
      <selection activeCell="S15" sqref="S15:X16"/>
    </sheetView>
  </sheetViews>
  <sheetFormatPr defaultColWidth="2.25" defaultRowHeight="19.5" x14ac:dyDescent="0.4"/>
  <cols>
    <col min="1" max="16384" width="2.25" style="5"/>
  </cols>
  <sheetData>
    <row r="1" spans="1:54" x14ac:dyDescent="0.4">
      <c r="A1" s="99" t="s">
        <v>81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</row>
    <row r="2" spans="1:54" x14ac:dyDescent="0.4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</row>
    <row r="4" spans="1:54" ht="14.25" customHeight="1" x14ac:dyDescent="0.4">
      <c r="A4" s="100" t="s">
        <v>22</v>
      </c>
      <c r="B4" s="100"/>
      <c r="C4" s="100"/>
      <c r="D4" s="100"/>
      <c r="E4" s="100"/>
      <c r="F4" s="100"/>
      <c r="G4" s="102" t="str">
        <f>IF(軽減状況総括表!G10="","",軽減状況総括表!G10)</f>
        <v/>
      </c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C4" s="104" t="s">
        <v>23</v>
      </c>
      <c r="AD4" s="104"/>
      <c r="AE4" s="104"/>
      <c r="AF4" s="104"/>
      <c r="AG4" s="104"/>
      <c r="AH4" s="104"/>
      <c r="AI4" s="106" t="str">
        <f>IF(軽減状況総括表!AF10="","",軽減状況総括表!AF10)</f>
        <v/>
      </c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</row>
    <row r="5" spans="1:54" x14ac:dyDescent="0.4">
      <c r="A5" s="101"/>
      <c r="B5" s="101"/>
      <c r="C5" s="101"/>
      <c r="D5" s="101"/>
      <c r="E5" s="101"/>
      <c r="F5" s="101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C5" s="105"/>
      <c r="AD5" s="105"/>
      <c r="AE5" s="105"/>
      <c r="AF5" s="105"/>
      <c r="AG5" s="105"/>
      <c r="AH5" s="105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</row>
    <row r="7" spans="1:54" ht="14.25" customHeight="1" x14ac:dyDescent="0.4">
      <c r="A7" s="108" t="s">
        <v>24</v>
      </c>
      <c r="B7" s="108"/>
      <c r="C7" s="108"/>
      <c r="D7" s="108"/>
      <c r="E7" s="108"/>
      <c r="F7" s="108"/>
      <c r="G7" s="110" t="s">
        <v>71</v>
      </c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</row>
    <row r="8" spans="1:54" x14ac:dyDescent="0.4">
      <c r="A8" s="109"/>
      <c r="B8" s="109"/>
      <c r="C8" s="109"/>
      <c r="D8" s="109"/>
      <c r="E8" s="109"/>
      <c r="F8" s="109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</row>
    <row r="10" spans="1:54" ht="20.100000000000001" customHeight="1" x14ac:dyDescent="0.4">
      <c r="A10" s="5" t="s">
        <v>77</v>
      </c>
    </row>
    <row r="11" spans="1:54" x14ac:dyDescent="0.4">
      <c r="A11" s="69" t="s">
        <v>25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112" t="s">
        <v>26</v>
      </c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4"/>
      <c r="AK11" s="112" t="s">
        <v>27</v>
      </c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4"/>
    </row>
    <row r="12" spans="1:54" x14ac:dyDescent="0.4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115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7"/>
      <c r="AK12" s="115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7"/>
    </row>
    <row r="13" spans="1:54" x14ac:dyDescent="0.4">
      <c r="A13" s="88" t="s">
        <v>14</v>
      </c>
      <c r="B13" s="88"/>
      <c r="C13" s="88"/>
      <c r="D13" s="88"/>
      <c r="E13" s="88"/>
      <c r="F13" s="88"/>
      <c r="G13" s="88" t="s">
        <v>28</v>
      </c>
      <c r="H13" s="88"/>
      <c r="I13" s="88"/>
      <c r="J13" s="88"/>
      <c r="K13" s="88"/>
      <c r="L13" s="88"/>
      <c r="M13" s="88" t="s">
        <v>17</v>
      </c>
      <c r="N13" s="88"/>
      <c r="O13" s="88"/>
      <c r="P13" s="88"/>
      <c r="Q13" s="88"/>
      <c r="R13" s="88"/>
      <c r="S13" s="86" t="s">
        <v>29</v>
      </c>
      <c r="T13" s="86"/>
      <c r="U13" s="86"/>
      <c r="V13" s="86"/>
      <c r="W13" s="86"/>
      <c r="X13" s="86"/>
      <c r="Y13" s="98" t="s">
        <v>30</v>
      </c>
      <c r="Z13" s="88"/>
      <c r="AA13" s="88"/>
      <c r="AB13" s="88"/>
      <c r="AC13" s="88"/>
      <c r="AD13" s="88"/>
      <c r="AE13" s="98" t="s">
        <v>31</v>
      </c>
      <c r="AF13" s="88"/>
      <c r="AG13" s="88"/>
      <c r="AH13" s="88"/>
      <c r="AI13" s="88"/>
      <c r="AJ13" s="88"/>
      <c r="AK13" s="88" t="s">
        <v>14</v>
      </c>
      <c r="AL13" s="88"/>
      <c r="AM13" s="88"/>
      <c r="AN13" s="88"/>
      <c r="AO13" s="88"/>
      <c r="AP13" s="88"/>
      <c r="AQ13" s="88" t="s">
        <v>28</v>
      </c>
      <c r="AR13" s="88"/>
      <c r="AS13" s="88"/>
      <c r="AT13" s="88"/>
      <c r="AU13" s="88"/>
      <c r="AV13" s="88"/>
      <c r="AW13" s="88" t="s">
        <v>17</v>
      </c>
      <c r="AX13" s="88"/>
      <c r="AY13" s="88"/>
      <c r="AZ13" s="88"/>
      <c r="BA13" s="88"/>
      <c r="BB13" s="88"/>
    </row>
    <row r="14" spans="1:54" x14ac:dyDescent="0.4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6"/>
      <c r="T14" s="86"/>
      <c r="U14" s="86"/>
      <c r="V14" s="86"/>
      <c r="W14" s="86"/>
      <c r="X14" s="86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</row>
    <row r="15" spans="1:54" ht="19.5" customHeight="1" x14ac:dyDescent="0.4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90"/>
      <c r="T15" s="90"/>
      <c r="U15" s="90"/>
      <c r="V15" s="90"/>
      <c r="W15" s="90"/>
      <c r="X15" s="90"/>
      <c r="Y15" s="91"/>
      <c r="Z15" s="90"/>
      <c r="AA15" s="90"/>
      <c r="AB15" s="90"/>
      <c r="AC15" s="90"/>
      <c r="AD15" s="90"/>
      <c r="AE15" s="91"/>
      <c r="AF15" s="90"/>
      <c r="AG15" s="90"/>
      <c r="AH15" s="90"/>
      <c r="AI15" s="90"/>
      <c r="AJ15" s="90"/>
      <c r="AK15" s="92" t="str">
        <f>IFERROR(ROUNDDOWN(IF(VLOOKUP($G$7,生活保護判定テーブル,2,0)=1,A15*($Y$15/$S$15),A15*($S$15-$Y$15-$AE$15)/$S$15),0),"")</f>
        <v/>
      </c>
      <c r="AL15" s="93"/>
      <c r="AM15" s="93"/>
      <c r="AN15" s="93"/>
      <c r="AO15" s="93"/>
      <c r="AP15" s="94"/>
      <c r="AQ15" s="92" t="str">
        <f>IFERROR(ROUNDDOWN(IF(VLOOKUP($G$7,生活保護判定テーブル,2,0)=1,G15*($Y$15/$S$15),G15*($S$15-$Y$15-$AE$15)/$S$15),0),"")</f>
        <v/>
      </c>
      <c r="AR15" s="93"/>
      <c r="AS15" s="93"/>
      <c r="AT15" s="93"/>
      <c r="AU15" s="93"/>
      <c r="AV15" s="94"/>
      <c r="AW15" s="92" t="str">
        <f>IFERROR(ROUNDDOWN(IF(VLOOKUP($G$7,生活保護判定テーブル,2,0)=1,M15*($Y$15/$S$15),M15*($S$15-$Y$15-$AE$15)/$S$15),0),"")</f>
        <v/>
      </c>
      <c r="AX15" s="93"/>
      <c r="AY15" s="93"/>
      <c r="AZ15" s="93"/>
      <c r="BA15" s="93"/>
      <c r="BB15" s="94"/>
    </row>
    <row r="16" spans="1:54" ht="19.5" customHeight="1" x14ac:dyDescent="0.4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5"/>
      <c r="AL16" s="96"/>
      <c r="AM16" s="96"/>
      <c r="AN16" s="96"/>
      <c r="AO16" s="96"/>
      <c r="AP16" s="97"/>
      <c r="AQ16" s="95"/>
      <c r="AR16" s="96"/>
      <c r="AS16" s="96"/>
      <c r="AT16" s="96"/>
      <c r="AU16" s="96"/>
      <c r="AV16" s="97"/>
      <c r="AW16" s="95"/>
      <c r="AX16" s="96"/>
      <c r="AY16" s="96"/>
      <c r="AZ16" s="96"/>
      <c r="BA16" s="96"/>
      <c r="BB16" s="97"/>
    </row>
    <row r="17" spans="1:54" x14ac:dyDescent="0.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</row>
    <row r="18" spans="1:54" ht="20.100000000000001" customHeight="1" x14ac:dyDescent="0.4">
      <c r="A18" s="5" t="s">
        <v>78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</row>
    <row r="19" spans="1:54" x14ac:dyDescent="0.4">
      <c r="A19" s="69" t="s">
        <v>14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 t="s">
        <v>28</v>
      </c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 t="s">
        <v>17</v>
      </c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</row>
    <row r="20" spans="1:54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</row>
    <row r="21" spans="1:54" x14ac:dyDescent="0.4">
      <c r="A21" s="88" t="s">
        <v>25</v>
      </c>
      <c r="B21" s="88"/>
      <c r="C21" s="88"/>
      <c r="D21" s="88"/>
      <c r="E21" s="88"/>
      <c r="F21" s="88"/>
      <c r="G21" s="86" t="s">
        <v>32</v>
      </c>
      <c r="H21" s="86"/>
      <c r="I21" s="86"/>
      <c r="J21" s="86"/>
      <c r="K21" s="86"/>
      <c r="L21" s="86"/>
      <c r="M21" s="86" t="s">
        <v>33</v>
      </c>
      <c r="N21" s="86"/>
      <c r="O21" s="86"/>
      <c r="P21" s="86"/>
      <c r="Q21" s="86"/>
      <c r="R21" s="86"/>
      <c r="S21" s="86" t="s">
        <v>25</v>
      </c>
      <c r="T21" s="86"/>
      <c r="U21" s="86"/>
      <c r="V21" s="86"/>
      <c r="W21" s="86"/>
      <c r="X21" s="86"/>
      <c r="Y21" s="86" t="s">
        <v>32</v>
      </c>
      <c r="Z21" s="86"/>
      <c r="AA21" s="86"/>
      <c r="AB21" s="86"/>
      <c r="AC21" s="86"/>
      <c r="AD21" s="86"/>
      <c r="AE21" s="86" t="s">
        <v>33</v>
      </c>
      <c r="AF21" s="86"/>
      <c r="AG21" s="86"/>
      <c r="AH21" s="86"/>
      <c r="AI21" s="86"/>
      <c r="AJ21" s="86"/>
      <c r="AK21" s="86" t="s">
        <v>25</v>
      </c>
      <c r="AL21" s="86"/>
      <c r="AM21" s="86"/>
      <c r="AN21" s="86"/>
      <c r="AO21" s="86"/>
      <c r="AP21" s="86"/>
      <c r="AQ21" s="86" t="s">
        <v>32</v>
      </c>
      <c r="AR21" s="86"/>
      <c r="AS21" s="86"/>
      <c r="AT21" s="86"/>
      <c r="AU21" s="86"/>
      <c r="AV21" s="86"/>
      <c r="AW21" s="86" t="s">
        <v>33</v>
      </c>
      <c r="AX21" s="86"/>
      <c r="AY21" s="86"/>
      <c r="AZ21" s="86"/>
      <c r="BA21" s="86"/>
      <c r="BB21" s="86"/>
    </row>
    <row r="22" spans="1:54" x14ac:dyDescent="0.4">
      <c r="A22" s="88"/>
      <c r="B22" s="88"/>
      <c r="C22" s="88"/>
      <c r="D22" s="88"/>
      <c r="E22" s="88"/>
      <c r="F22" s="88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</row>
    <row r="23" spans="1:54" x14ac:dyDescent="0.4">
      <c r="A23" s="85" t="str">
        <f>AK15</f>
        <v/>
      </c>
      <c r="B23" s="85"/>
      <c r="C23" s="85"/>
      <c r="D23" s="85"/>
      <c r="E23" s="85"/>
      <c r="F23" s="85"/>
      <c r="G23" s="85" t="str">
        <f>IFERROR(ROUNDDOWN(A23*0.01,0),"")</f>
        <v/>
      </c>
      <c r="H23" s="85"/>
      <c r="I23" s="85"/>
      <c r="J23" s="85"/>
      <c r="K23" s="85"/>
      <c r="L23" s="85"/>
      <c r="M23" s="85" t="str">
        <f>IFERROR(ROUNDDOWN(A23*0.1,0),"")</f>
        <v/>
      </c>
      <c r="N23" s="85"/>
      <c r="O23" s="85"/>
      <c r="P23" s="85"/>
      <c r="Q23" s="85"/>
      <c r="R23" s="85"/>
      <c r="S23" s="85" t="str">
        <f>AQ15</f>
        <v/>
      </c>
      <c r="T23" s="85"/>
      <c r="U23" s="85"/>
      <c r="V23" s="85"/>
      <c r="W23" s="85"/>
      <c r="X23" s="85"/>
      <c r="Y23" s="87" t="str">
        <f>IFERROR(ROUNDDOWN(S23*0.01,0),"")</f>
        <v/>
      </c>
      <c r="Z23" s="85"/>
      <c r="AA23" s="85"/>
      <c r="AB23" s="85"/>
      <c r="AC23" s="85"/>
      <c r="AD23" s="85"/>
      <c r="AE23" s="87" t="str">
        <f>IFERROR(ROUNDDOWN(S23*0.1,0),"")</f>
        <v/>
      </c>
      <c r="AF23" s="85"/>
      <c r="AG23" s="85"/>
      <c r="AH23" s="85"/>
      <c r="AI23" s="85"/>
      <c r="AJ23" s="85"/>
      <c r="AK23" s="85" t="str">
        <f>AW15</f>
        <v/>
      </c>
      <c r="AL23" s="85"/>
      <c r="AM23" s="85"/>
      <c r="AN23" s="85"/>
      <c r="AO23" s="85"/>
      <c r="AP23" s="85"/>
      <c r="AQ23" s="85" t="str">
        <f>IFERROR(ROUNDDOWN(AK23*0.01,0),"")</f>
        <v/>
      </c>
      <c r="AR23" s="85"/>
      <c r="AS23" s="85"/>
      <c r="AT23" s="85"/>
      <c r="AU23" s="85"/>
      <c r="AV23" s="85"/>
      <c r="AW23" s="85" t="str">
        <f>IFERROR(ROUNDDOWN(AK23*0.1,0),"")</f>
        <v/>
      </c>
      <c r="AX23" s="85"/>
      <c r="AY23" s="85"/>
      <c r="AZ23" s="85"/>
      <c r="BA23" s="85"/>
      <c r="BB23" s="85"/>
    </row>
    <row r="24" spans="1:54" x14ac:dyDescent="0.4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</row>
    <row r="26" spans="1:54" ht="20.100000000000001" customHeight="1" x14ac:dyDescent="0.4">
      <c r="A26" s="5" t="s">
        <v>79</v>
      </c>
    </row>
    <row r="27" spans="1:54" ht="20.100000000000001" customHeight="1" x14ac:dyDescent="0.4">
      <c r="A27" s="5" t="s">
        <v>34</v>
      </c>
    </row>
    <row r="28" spans="1:54" x14ac:dyDescent="0.4">
      <c r="A28" s="69" t="s">
        <v>2</v>
      </c>
      <c r="B28" s="69"/>
      <c r="C28" s="69"/>
      <c r="D28" s="69"/>
      <c r="E28" s="69"/>
      <c r="F28" s="69"/>
      <c r="G28" s="69"/>
      <c r="H28" s="69"/>
      <c r="I28" s="69"/>
      <c r="J28" s="69"/>
      <c r="K28" s="69" t="s">
        <v>35</v>
      </c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78" t="s">
        <v>36</v>
      </c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 t="s">
        <v>37</v>
      </c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69" t="s">
        <v>38</v>
      </c>
      <c r="AS28" s="69"/>
      <c r="AT28" s="69"/>
      <c r="AU28" s="69"/>
      <c r="AV28" s="69"/>
      <c r="AW28" s="69"/>
      <c r="AX28" s="69"/>
      <c r="AY28" s="69"/>
      <c r="AZ28" s="69"/>
      <c r="BA28" s="69"/>
      <c r="BB28" s="69"/>
    </row>
    <row r="29" spans="1:54" x14ac:dyDescent="0.4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</row>
    <row r="30" spans="1:54" ht="9.9499999999999993" customHeight="1" x14ac:dyDescent="0.4">
      <c r="A30" s="79" t="s">
        <v>67</v>
      </c>
      <c r="B30" s="79"/>
      <c r="C30" s="79"/>
      <c r="D30" s="79"/>
      <c r="E30" s="79"/>
      <c r="F30" s="79"/>
      <c r="G30" s="79"/>
      <c r="H30" s="79"/>
      <c r="I30" s="79"/>
      <c r="J30" s="79"/>
      <c r="K30" s="80">
        <f>軽減状況総括表!BT18</f>
        <v>0</v>
      </c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1">
        <f>IF(ISBLANK(軽減状況総括表!$E$18),"",計算シート!BB7)</f>
        <v>0</v>
      </c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>
        <f>IFERROR(計算シート!BB20,0)</f>
        <v>0</v>
      </c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0">
        <f>IF(介護費負担_軽減額_合計&lt;=介護費負担１割相当額,0,K30-V30-AG30)</f>
        <v>0</v>
      </c>
      <c r="AS30" s="80"/>
      <c r="AT30" s="80"/>
      <c r="AU30" s="80"/>
      <c r="AV30" s="80"/>
      <c r="AW30" s="80"/>
      <c r="AX30" s="80"/>
      <c r="AY30" s="80"/>
      <c r="AZ30" s="80"/>
      <c r="BA30" s="80"/>
      <c r="BB30" s="80"/>
    </row>
    <row r="31" spans="1:54" ht="9.9499999999999993" customHeight="1" x14ac:dyDescent="0.4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</row>
    <row r="32" spans="1:54" ht="9.9499999999999993" customHeight="1" x14ac:dyDescent="0.4">
      <c r="A32" s="76" t="str">
        <f>IF(ISBLANK(軽減状況総括表!E21),"",軽減状況総括表!E21)</f>
        <v/>
      </c>
      <c r="B32" s="76"/>
      <c r="C32" s="76"/>
      <c r="D32" s="76"/>
      <c r="E32" s="76"/>
      <c r="F32" s="76"/>
      <c r="G32" s="76"/>
      <c r="H32" s="76"/>
      <c r="I32" s="76"/>
      <c r="J32" s="76"/>
      <c r="K32" s="77" t="str">
        <f>IF(ISBLANK(軽減状況総括表!$E$21),"",軽減状況総括表!BT21)</f>
        <v/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82" t="str">
        <f>IF(ISBLANK(軽減状況総括表!$E$21),"",計算シート!BB9)</f>
        <v/>
      </c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 t="str">
        <f>IF(ISBLANK(軽減状況総括表!$E$21),"",計算シート!BB22)</f>
        <v/>
      </c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77" t="str">
        <f>IF(軽減状況総括表!E21="","",IF(介護費負担_軽減額_合計&lt;=介護費負担１割相当額,0,補助金確定額算出表!K32-補助金確定額算出表!V32-補助金確定額算出表!AG32))</f>
        <v/>
      </c>
      <c r="AS32" s="77"/>
      <c r="AT32" s="77"/>
      <c r="AU32" s="77"/>
      <c r="AV32" s="77"/>
      <c r="AW32" s="77"/>
      <c r="AX32" s="77"/>
      <c r="AY32" s="77"/>
      <c r="AZ32" s="77"/>
      <c r="BA32" s="77"/>
      <c r="BB32" s="77"/>
    </row>
    <row r="33" spans="1:54" ht="9.9499999999999993" customHeight="1" x14ac:dyDescent="0.4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</row>
    <row r="34" spans="1:54" ht="9.9499999999999993" customHeight="1" x14ac:dyDescent="0.4">
      <c r="A34" s="76" t="str">
        <f>IF(ISBLANK(軽減状況総括表!E24),"",軽減状況総括表!E24)</f>
        <v/>
      </c>
      <c r="B34" s="76"/>
      <c r="C34" s="76"/>
      <c r="D34" s="76"/>
      <c r="E34" s="76"/>
      <c r="F34" s="76"/>
      <c r="G34" s="76"/>
      <c r="H34" s="76"/>
      <c r="I34" s="76"/>
      <c r="J34" s="76"/>
      <c r="K34" s="77" t="str">
        <f>IF(ISBLANK(軽減状況総括表!$E$24),"",軽減状況総括表!BT24)</f>
        <v/>
      </c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84" t="str">
        <f>IF(ISBLANK(軽減状況総括表!$E$24),"",計算シート!BB11)</f>
        <v/>
      </c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2" t="str">
        <f>IF(ISBLANK(軽減状況総括表!$E$24),"",計算シート!BB24)</f>
        <v/>
      </c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77" t="str">
        <f>IF(軽減状況総括表!E24="","",IF(介護費負担_軽減額_合計&lt;=介護費負担１割相当額,0,補助金確定額算出表!K34-補助金確定額算出表!V34-補助金確定額算出表!AG34))</f>
        <v/>
      </c>
      <c r="AS34" s="77"/>
      <c r="AT34" s="77"/>
      <c r="AU34" s="77"/>
      <c r="AV34" s="77"/>
      <c r="AW34" s="77"/>
      <c r="AX34" s="77"/>
      <c r="AY34" s="77"/>
      <c r="AZ34" s="77"/>
      <c r="BA34" s="77"/>
      <c r="BB34" s="77"/>
    </row>
    <row r="35" spans="1:54" ht="9.9499999999999993" customHeight="1" x14ac:dyDescent="0.4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</row>
    <row r="36" spans="1:54" ht="9.9499999999999993" customHeight="1" x14ac:dyDescent="0.4">
      <c r="A36" s="72" t="s">
        <v>13</v>
      </c>
      <c r="B36" s="72"/>
      <c r="C36" s="72"/>
      <c r="D36" s="72"/>
      <c r="E36" s="72"/>
      <c r="F36" s="72"/>
      <c r="G36" s="72"/>
      <c r="H36" s="72"/>
      <c r="I36" s="72"/>
      <c r="J36" s="72"/>
      <c r="K36" s="74">
        <f>SUM(K30:U35)</f>
        <v>0</v>
      </c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84">
        <f>SUM(V30:AF35)</f>
        <v>0</v>
      </c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>
        <f>SUM(AG30:AQ35)</f>
        <v>0</v>
      </c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74">
        <f>SUM(AR30:BB35)</f>
        <v>0</v>
      </c>
      <c r="AS36" s="74"/>
      <c r="AT36" s="74"/>
      <c r="AU36" s="74"/>
      <c r="AV36" s="74"/>
      <c r="AW36" s="74"/>
      <c r="AX36" s="74"/>
      <c r="AY36" s="74"/>
      <c r="AZ36" s="74"/>
      <c r="BA36" s="74"/>
      <c r="BB36" s="74"/>
    </row>
    <row r="37" spans="1:54" ht="9.9499999999999993" customHeight="1" x14ac:dyDescent="0.4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</row>
    <row r="38" spans="1:54" x14ac:dyDescent="0.4"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</row>
    <row r="39" spans="1:54" ht="20.100000000000001" customHeight="1" x14ac:dyDescent="0.4">
      <c r="A39" s="5" t="s">
        <v>39</v>
      </c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</row>
    <row r="40" spans="1:54" x14ac:dyDescent="0.4">
      <c r="A40" s="69" t="s">
        <v>2</v>
      </c>
      <c r="B40" s="69"/>
      <c r="C40" s="69"/>
      <c r="D40" s="69"/>
      <c r="E40" s="69"/>
      <c r="F40" s="69"/>
      <c r="G40" s="69"/>
      <c r="H40" s="69"/>
      <c r="I40" s="69"/>
      <c r="J40" s="69"/>
      <c r="K40" s="69" t="s">
        <v>35</v>
      </c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78" t="s">
        <v>36</v>
      </c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 t="s">
        <v>37</v>
      </c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69" t="s">
        <v>38</v>
      </c>
      <c r="AS40" s="69"/>
      <c r="AT40" s="69"/>
      <c r="AU40" s="69"/>
      <c r="AV40" s="69"/>
      <c r="AW40" s="69"/>
      <c r="AX40" s="69"/>
      <c r="AY40" s="69"/>
      <c r="AZ40" s="69"/>
      <c r="BA40" s="69"/>
      <c r="BB40" s="69"/>
    </row>
    <row r="41" spans="1:54" x14ac:dyDescent="0.4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</row>
    <row r="42" spans="1:54" ht="9.9499999999999993" customHeight="1" x14ac:dyDescent="0.4">
      <c r="A42" s="79" t="s">
        <v>21</v>
      </c>
      <c r="B42" s="79"/>
      <c r="C42" s="79"/>
      <c r="D42" s="79"/>
      <c r="E42" s="79"/>
      <c r="F42" s="79"/>
      <c r="G42" s="79"/>
      <c r="H42" s="79"/>
      <c r="I42" s="79"/>
      <c r="J42" s="79"/>
      <c r="K42" s="80">
        <f>軽減状況総括表!BT30</f>
        <v>0</v>
      </c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1">
        <f>IF(ISBLANK(軽減状況総括表!$E$18),"",計算シート!BB33)</f>
        <v>0</v>
      </c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>
        <f>IFERROR(計算シート!BB46,0)</f>
        <v>0</v>
      </c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0">
        <f>IF(食費_軽減額_合計&lt;=食費１割負担相当額,0,K42-V42-AG42)</f>
        <v>0</v>
      </c>
      <c r="AS42" s="80"/>
      <c r="AT42" s="80"/>
      <c r="AU42" s="80"/>
      <c r="AV42" s="80"/>
      <c r="AW42" s="80"/>
      <c r="AX42" s="80"/>
      <c r="AY42" s="80"/>
      <c r="AZ42" s="80"/>
      <c r="BA42" s="80"/>
      <c r="BB42" s="80"/>
    </row>
    <row r="43" spans="1:54" ht="9.9499999999999993" customHeight="1" x14ac:dyDescent="0.4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</row>
    <row r="44" spans="1:54" ht="9.9499999999999993" customHeight="1" x14ac:dyDescent="0.4">
      <c r="A44" s="76" t="str">
        <f>A32</f>
        <v/>
      </c>
      <c r="B44" s="76"/>
      <c r="C44" s="76"/>
      <c r="D44" s="76"/>
      <c r="E44" s="76"/>
      <c r="F44" s="76"/>
      <c r="G44" s="76"/>
      <c r="H44" s="76"/>
      <c r="I44" s="76"/>
      <c r="J44" s="76"/>
      <c r="K44" s="77" t="str">
        <f>IF(ISBLANK(軽減状況総括表!$E$21),"",軽減状況総括表!BT33)</f>
        <v/>
      </c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82" t="str">
        <f>IF(ISBLANK(軽減状況総括表!$E$21),"",計算シート!BB35)</f>
        <v/>
      </c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 t="str">
        <f>IF(ISBLANK(軽減状況総括表!$E$21),"",計算シート!BB48)</f>
        <v/>
      </c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77" t="str">
        <f>IF(軽減状況総括表!E21="","",IF(食費_軽減額_合計&lt;=食費１割負担相当額,0,補助金確定額算出表!K44-補助金確定額算出表!V44-補助金確定額算出表!AG44))</f>
        <v/>
      </c>
      <c r="AS44" s="77"/>
      <c r="AT44" s="77"/>
      <c r="AU44" s="77"/>
      <c r="AV44" s="77"/>
      <c r="AW44" s="77"/>
      <c r="AX44" s="77"/>
      <c r="AY44" s="77"/>
      <c r="AZ44" s="77"/>
      <c r="BA44" s="77"/>
      <c r="BB44" s="77"/>
    </row>
    <row r="45" spans="1:54" ht="9.9499999999999993" customHeight="1" x14ac:dyDescent="0.4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</row>
    <row r="46" spans="1:54" ht="9.9499999999999993" customHeight="1" x14ac:dyDescent="0.4">
      <c r="A46" s="76" t="str">
        <f>A34</f>
        <v/>
      </c>
      <c r="B46" s="76"/>
      <c r="C46" s="76"/>
      <c r="D46" s="76"/>
      <c r="E46" s="76"/>
      <c r="F46" s="76"/>
      <c r="G46" s="76"/>
      <c r="H46" s="76"/>
      <c r="I46" s="76"/>
      <c r="J46" s="76"/>
      <c r="K46" s="77" t="str">
        <f>IF(ISBLANK(軽減状況総括表!$E$24),"",軽減状況総括表!BT36)</f>
        <v/>
      </c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82" t="str">
        <f>IF(ISBLANK(軽減状況総括表!$E$24),"",計算シート!BB37)</f>
        <v/>
      </c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 t="str">
        <f>IF(ISBLANK(軽減状況総括表!$E$24),"",計算シート!BB50)</f>
        <v/>
      </c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77" t="str">
        <f>IF(軽減状況総括表!E24="","",IF(食費_軽減額_合計&lt;=食費１割負担相当額,0,補助金確定額算出表!K46-補助金確定額算出表!V46-補助金確定額算出表!AG46))</f>
        <v/>
      </c>
      <c r="AS46" s="77"/>
      <c r="AT46" s="77"/>
      <c r="AU46" s="77"/>
      <c r="AV46" s="77"/>
      <c r="AW46" s="77"/>
      <c r="AX46" s="77"/>
      <c r="AY46" s="77"/>
      <c r="AZ46" s="77"/>
      <c r="BA46" s="77"/>
      <c r="BB46" s="77"/>
    </row>
    <row r="47" spans="1:54" ht="9.9499999999999993" customHeight="1" x14ac:dyDescent="0.4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</row>
    <row r="48" spans="1:54" ht="9.9499999999999993" customHeight="1" x14ac:dyDescent="0.4">
      <c r="A48" s="72" t="s">
        <v>13</v>
      </c>
      <c r="B48" s="72"/>
      <c r="C48" s="72"/>
      <c r="D48" s="72"/>
      <c r="E48" s="72"/>
      <c r="F48" s="72"/>
      <c r="G48" s="72"/>
      <c r="H48" s="72"/>
      <c r="I48" s="72"/>
      <c r="J48" s="72"/>
      <c r="K48" s="74">
        <f>SUM(K42:U47)</f>
        <v>0</v>
      </c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84">
        <f>SUM(V42:AF47)</f>
        <v>0</v>
      </c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>
        <f>SUM(AG42:AQ47)</f>
        <v>0</v>
      </c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74">
        <f>SUM(AR42:BB47)</f>
        <v>0</v>
      </c>
      <c r="AS48" s="74"/>
      <c r="AT48" s="74"/>
      <c r="AU48" s="74"/>
      <c r="AV48" s="74"/>
      <c r="AW48" s="74"/>
      <c r="AX48" s="74"/>
      <c r="AY48" s="74"/>
      <c r="AZ48" s="74"/>
      <c r="BA48" s="74"/>
      <c r="BB48" s="74"/>
    </row>
    <row r="49" spans="1:54" ht="9.9499999999999993" customHeight="1" x14ac:dyDescent="0.4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</row>
    <row r="50" spans="1:54" x14ac:dyDescent="0.4"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</row>
    <row r="51" spans="1:54" ht="20.100000000000001" customHeight="1" x14ac:dyDescent="0.4">
      <c r="A51" s="5" t="s">
        <v>40</v>
      </c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</row>
    <row r="52" spans="1:54" x14ac:dyDescent="0.4">
      <c r="A52" s="69" t="s">
        <v>2</v>
      </c>
      <c r="B52" s="69"/>
      <c r="C52" s="69"/>
      <c r="D52" s="69"/>
      <c r="E52" s="69"/>
      <c r="F52" s="69"/>
      <c r="G52" s="69"/>
      <c r="H52" s="69"/>
      <c r="I52" s="69"/>
      <c r="J52" s="69"/>
      <c r="K52" s="69" t="s">
        <v>35</v>
      </c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78" t="s">
        <v>36</v>
      </c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 t="s">
        <v>37</v>
      </c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69" t="s">
        <v>38</v>
      </c>
      <c r="AS52" s="69"/>
      <c r="AT52" s="69"/>
      <c r="AU52" s="69"/>
      <c r="AV52" s="69"/>
      <c r="AW52" s="69"/>
      <c r="AX52" s="69"/>
      <c r="AY52" s="69"/>
      <c r="AZ52" s="69"/>
      <c r="BA52" s="69"/>
      <c r="BB52" s="69"/>
    </row>
    <row r="53" spans="1:54" x14ac:dyDescent="0.4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</row>
    <row r="54" spans="1:54" ht="9.9499999999999993" customHeight="1" x14ac:dyDescent="0.4">
      <c r="A54" s="79" t="s">
        <v>21</v>
      </c>
      <c r="B54" s="79"/>
      <c r="C54" s="79"/>
      <c r="D54" s="79"/>
      <c r="E54" s="79"/>
      <c r="F54" s="79"/>
      <c r="G54" s="79"/>
      <c r="H54" s="79"/>
      <c r="I54" s="79"/>
      <c r="J54" s="79"/>
      <c r="K54" s="80">
        <f>軽減状況総括表!BT42</f>
        <v>0</v>
      </c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1">
        <f>IF(ISBLANK(軽減状況総括表!$E$18),"",計算シート!BB59)</f>
        <v>0</v>
      </c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>
        <f>IFERROR(計算シート!BB72,0)</f>
        <v>0</v>
      </c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0">
        <f>IF(居住費_軽減額_合計&lt;=居住費１割相当額,0,K54-V54-AG54)</f>
        <v>0</v>
      </c>
      <c r="AS54" s="80"/>
      <c r="AT54" s="80"/>
      <c r="AU54" s="80"/>
      <c r="AV54" s="80"/>
      <c r="AW54" s="80"/>
      <c r="AX54" s="80"/>
      <c r="AY54" s="80"/>
      <c r="AZ54" s="80"/>
      <c r="BA54" s="80"/>
      <c r="BB54" s="80"/>
    </row>
    <row r="55" spans="1:54" ht="9.9499999999999993" customHeight="1" x14ac:dyDescent="0.4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</row>
    <row r="56" spans="1:54" ht="9.9499999999999993" customHeight="1" x14ac:dyDescent="0.4">
      <c r="A56" s="76" t="str">
        <f>A32</f>
        <v/>
      </c>
      <c r="B56" s="76"/>
      <c r="C56" s="76"/>
      <c r="D56" s="76"/>
      <c r="E56" s="76"/>
      <c r="F56" s="76"/>
      <c r="G56" s="76"/>
      <c r="H56" s="76"/>
      <c r="I56" s="76"/>
      <c r="J56" s="76"/>
      <c r="K56" s="77" t="str">
        <f>IF(ISBLANK(軽減状況総括表!$E$21),"",軽減状況総括表!BT45)</f>
        <v/>
      </c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82" t="str">
        <f>IF(ISBLANK(軽減状況総括表!$E$21),"",計算シート!BB61)</f>
        <v/>
      </c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 t="str">
        <f>IF(ISBLANK(軽減状況総括表!$E$21),"",計算シート!BB74)</f>
        <v/>
      </c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77" t="str">
        <f>IF(軽減状況総括表!E21="","",IF(居住費_軽減額_合計&lt;=居住費１割相当額,0,補助金確定額算出表!K56-補助金確定額算出表!V56-補助金確定額算出表!AG56))</f>
        <v/>
      </c>
      <c r="AS56" s="77"/>
      <c r="AT56" s="77"/>
      <c r="AU56" s="77"/>
      <c r="AV56" s="77"/>
      <c r="AW56" s="77"/>
      <c r="AX56" s="77"/>
      <c r="AY56" s="77"/>
      <c r="AZ56" s="77"/>
      <c r="BA56" s="77"/>
      <c r="BB56" s="77"/>
    </row>
    <row r="57" spans="1:54" ht="9.9499999999999993" customHeight="1" x14ac:dyDescent="0.4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</row>
    <row r="58" spans="1:54" ht="9.9499999999999993" customHeight="1" x14ac:dyDescent="0.4">
      <c r="A58" s="76" t="str">
        <f>A34</f>
        <v/>
      </c>
      <c r="B58" s="76"/>
      <c r="C58" s="76"/>
      <c r="D58" s="76"/>
      <c r="E58" s="76"/>
      <c r="F58" s="76"/>
      <c r="G58" s="76"/>
      <c r="H58" s="76"/>
      <c r="I58" s="76"/>
      <c r="J58" s="76"/>
      <c r="K58" s="77" t="str">
        <f>IF(ISBLANK(軽減状況総括表!$E$24),"",軽減状況総括表!BT48)</f>
        <v/>
      </c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82" t="str">
        <f>IF(ISBLANK(軽減状況総括表!$E$24),"",計算シート!BB63)</f>
        <v/>
      </c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 t="str">
        <f>IF(ISBLANK(軽減状況総括表!$E$24),"",計算シート!BB76)</f>
        <v/>
      </c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77" t="str">
        <f>IF(軽減状況総括表!E24="","",IF(居住費_軽減額_合計&lt;=居住費１割相当額,0,補助金確定額算出表!K58-補助金確定額算出表!V58-補助金確定額算出表!AG58))</f>
        <v/>
      </c>
      <c r="AS58" s="77"/>
      <c r="AT58" s="77"/>
      <c r="AU58" s="77"/>
      <c r="AV58" s="77"/>
      <c r="AW58" s="77"/>
      <c r="AX58" s="77"/>
      <c r="AY58" s="77"/>
      <c r="AZ58" s="77"/>
      <c r="BA58" s="77"/>
      <c r="BB58" s="77"/>
    </row>
    <row r="59" spans="1:54" ht="9.9499999999999993" customHeight="1" x14ac:dyDescent="0.4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</row>
    <row r="60" spans="1:54" ht="9.9499999999999993" customHeight="1" x14ac:dyDescent="0.4">
      <c r="A60" s="72" t="s">
        <v>13</v>
      </c>
      <c r="B60" s="72"/>
      <c r="C60" s="72"/>
      <c r="D60" s="72"/>
      <c r="E60" s="72"/>
      <c r="F60" s="72"/>
      <c r="G60" s="72"/>
      <c r="H60" s="72"/>
      <c r="I60" s="72"/>
      <c r="J60" s="72"/>
      <c r="K60" s="74">
        <f>SUM(K54:U59)</f>
        <v>0</v>
      </c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84">
        <f>SUM(V54:AF59)</f>
        <v>0</v>
      </c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>
        <f>SUM(AG54:AQ59)</f>
        <v>0</v>
      </c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74">
        <f>SUM(AR54:BB59)</f>
        <v>0</v>
      </c>
      <c r="AS60" s="74"/>
      <c r="AT60" s="74"/>
      <c r="AU60" s="74"/>
      <c r="AV60" s="74"/>
      <c r="AW60" s="74"/>
      <c r="AX60" s="74"/>
      <c r="AY60" s="74"/>
      <c r="AZ60" s="74"/>
      <c r="BA60" s="74"/>
      <c r="BB60" s="74"/>
    </row>
    <row r="61" spans="1:54" ht="9.9499999999999993" customHeight="1" x14ac:dyDescent="0.4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</row>
    <row r="62" spans="1:54" x14ac:dyDescent="0.4"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</row>
    <row r="63" spans="1:54" ht="20.100000000000001" customHeight="1" x14ac:dyDescent="0.4">
      <c r="A63" s="5" t="s">
        <v>41</v>
      </c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</row>
    <row r="64" spans="1:54" x14ac:dyDescent="0.4">
      <c r="A64" s="69" t="s">
        <v>2</v>
      </c>
      <c r="B64" s="69"/>
      <c r="C64" s="69"/>
      <c r="D64" s="69"/>
      <c r="E64" s="69"/>
      <c r="F64" s="69"/>
      <c r="G64" s="69"/>
      <c r="H64" s="69"/>
      <c r="I64" s="69"/>
      <c r="J64" s="69"/>
      <c r="K64" s="69" t="s">
        <v>35</v>
      </c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78" t="s">
        <v>36</v>
      </c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 t="s">
        <v>37</v>
      </c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69" t="s">
        <v>38</v>
      </c>
      <c r="AS64" s="69"/>
      <c r="AT64" s="69"/>
      <c r="AU64" s="69"/>
      <c r="AV64" s="69"/>
      <c r="AW64" s="69"/>
      <c r="AX64" s="69"/>
      <c r="AY64" s="69"/>
      <c r="AZ64" s="69"/>
      <c r="BA64" s="69"/>
      <c r="BB64" s="69"/>
    </row>
    <row r="65" spans="1:54" x14ac:dyDescent="0.4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</row>
    <row r="66" spans="1:54" ht="9.9499999999999993" customHeight="1" x14ac:dyDescent="0.4">
      <c r="A66" s="79" t="s">
        <v>21</v>
      </c>
      <c r="B66" s="79"/>
      <c r="C66" s="79"/>
      <c r="D66" s="79"/>
      <c r="E66" s="79"/>
      <c r="F66" s="79"/>
      <c r="G66" s="79"/>
      <c r="H66" s="79"/>
      <c r="I66" s="79"/>
      <c r="J66" s="79"/>
      <c r="K66" s="80">
        <f>K30+K42+K54</f>
        <v>0</v>
      </c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1">
        <f>V30+V42+V54</f>
        <v>0</v>
      </c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>
        <f>AG30+AG42+AG54</f>
        <v>0</v>
      </c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0">
        <f>AR30+AR42+AR54</f>
        <v>0</v>
      </c>
      <c r="AS66" s="80"/>
      <c r="AT66" s="80"/>
      <c r="AU66" s="80"/>
      <c r="AV66" s="80"/>
      <c r="AW66" s="80"/>
      <c r="AX66" s="80"/>
      <c r="AY66" s="80"/>
      <c r="AZ66" s="80"/>
      <c r="BA66" s="80"/>
      <c r="BB66" s="80"/>
    </row>
    <row r="67" spans="1:54" ht="9.9499999999999993" customHeight="1" x14ac:dyDescent="0.4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</row>
    <row r="68" spans="1:54" ht="9.9499999999999993" customHeight="1" x14ac:dyDescent="0.4">
      <c r="A68" s="76" t="str">
        <f>A32</f>
        <v/>
      </c>
      <c r="B68" s="76"/>
      <c r="C68" s="76"/>
      <c r="D68" s="76"/>
      <c r="E68" s="76"/>
      <c r="F68" s="76"/>
      <c r="G68" s="76"/>
      <c r="H68" s="76"/>
      <c r="I68" s="76"/>
      <c r="J68" s="76"/>
      <c r="K68" s="77" t="str">
        <f>IF(ISBLANK(軽減状況総括表!$E$21),"",K32+K44+K56)</f>
        <v/>
      </c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 t="str">
        <f>IF(ISBLANK(軽減状況総括表!$E$21),"",V32+V44+V56)</f>
        <v/>
      </c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 t="str">
        <f>IF(ISBLANK(軽減状況総括表!$E$21),"",AG32+AG44+AG56)</f>
        <v/>
      </c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 t="str">
        <f>IF(ISBLANK(軽減状況総括表!$E$21),"",AR32+AR44+AR56)</f>
        <v/>
      </c>
      <c r="AS68" s="77"/>
      <c r="AT68" s="77"/>
      <c r="AU68" s="77"/>
      <c r="AV68" s="77"/>
      <c r="AW68" s="77"/>
      <c r="AX68" s="77"/>
      <c r="AY68" s="77"/>
      <c r="AZ68" s="77"/>
      <c r="BA68" s="77"/>
      <c r="BB68" s="77"/>
    </row>
    <row r="69" spans="1:54" ht="9.9499999999999993" customHeight="1" x14ac:dyDescent="0.4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</row>
    <row r="70" spans="1:54" ht="9.9499999999999993" customHeight="1" x14ac:dyDescent="0.4">
      <c r="A70" s="76" t="str">
        <f>A34</f>
        <v/>
      </c>
      <c r="B70" s="76"/>
      <c r="C70" s="76"/>
      <c r="D70" s="76"/>
      <c r="E70" s="76"/>
      <c r="F70" s="76"/>
      <c r="G70" s="76"/>
      <c r="H70" s="76"/>
      <c r="I70" s="76"/>
      <c r="J70" s="76"/>
      <c r="K70" s="77" t="str">
        <f>IF(ISBLANK(軽減状況総括表!$E$24),"",K34+K46+K58)</f>
        <v/>
      </c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 t="str">
        <f>IF(ISBLANK(軽減状況総括表!$E$24),"",V34+V46+V58)</f>
        <v/>
      </c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 t="str">
        <f>IF(ISBLANK(軽減状況総括表!$E$24),"",AG34+AG46+AG58)</f>
        <v/>
      </c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 t="str">
        <f>IF(ISBLANK(軽減状況総括表!$E$24),"",AR34+AR46+AR58)</f>
        <v/>
      </c>
      <c r="AS70" s="77"/>
      <c r="AT70" s="77"/>
      <c r="AU70" s="77"/>
      <c r="AV70" s="77"/>
      <c r="AW70" s="77"/>
      <c r="AX70" s="77"/>
      <c r="AY70" s="77"/>
      <c r="AZ70" s="77"/>
      <c r="BA70" s="77"/>
      <c r="BB70" s="77"/>
    </row>
    <row r="71" spans="1:54" ht="9.9499999999999993" customHeight="1" x14ac:dyDescent="0.4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</row>
    <row r="72" spans="1:54" ht="9.9499999999999993" customHeight="1" x14ac:dyDescent="0.4">
      <c r="A72" s="72" t="s">
        <v>13</v>
      </c>
      <c r="B72" s="72"/>
      <c r="C72" s="72"/>
      <c r="D72" s="72"/>
      <c r="E72" s="72"/>
      <c r="F72" s="72"/>
      <c r="G72" s="72"/>
      <c r="H72" s="72"/>
      <c r="I72" s="72"/>
      <c r="J72" s="72"/>
      <c r="K72" s="74">
        <f>SUM(K66:U71)</f>
        <v>0</v>
      </c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>
        <f>SUM(V66:AF71)</f>
        <v>0</v>
      </c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>
        <f>SUM(AG66:AQ71)</f>
        <v>0</v>
      </c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>
        <f>SUM(AR66:BB71)</f>
        <v>0</v>
      </c>
      <c r="AS72" s="74"/>
      <c r="AT72" s="74"/>
      <c r="AU72" s="74"/>
      <c r="AV72" s="74"/>
      <c r="AW72" s="74"/>
      <c r="AX72" s="74"/>
      <c r="AY72" s="74"/>
      <c r="AZ72" s="74"/>
      <c r="BA72" s="74"/>
      <c r="BB72" s="74"/>
    </row>
    <row r="73" spans="1:54" ht="9.9499999999999993" customHeight="1" x14ac:dyDescent="0.4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</row>
    <row r="75" spans="1:54" ht="20.100000000000001" customHeight="1" x14ac:dyDescent="0.4">
      <c r="A75" s="5" t="s">
        <v>80</v>
      </c>
    </row>
    <row r="76" spans="1:54" x14ac:dyDescent="0.4">
      <c r="A76" s="69" t="s">
        <v>36</v>
      </c>
      <c r="B76" s="69"/>
      <c r="C76" s="69"/>
      <c r="D76" s="69"/>
      <c r="E76" s="69"/>
      <c r="F76" s="69"/>
      <c r="G76" s="69"/>
      <c r="H76" s="69" t="s">
        <v>42</v>
      </c>
      <c r="I76" s="69"/>
      <c r="J76" s="69"/>
      <c r="K76" s="68" t="s">
        <v>43</v>
      </c>
      <c r="L76" s="68"/>
      <c r="M76" s="68"/>
      <c r="N76" s="68"/>
      <c r="O76" s="68"/>
      <c r="P76" s="68"/>
      <c r="Q76" s="68"/>
      <c r="R76" s="68" t="s">
        <v>44</v>
      </c>
      <c r="S76" s="68"/>
      <c r="T76" s="68"/>
      <c r="U76" s="68"/>
      <c r="V76" s="68"/>
      <c r="W76" s="68"/>
      <c r="X76" s="68"/>
      <c r="Y76" s="69" t="s">
        <v>42</v>
      </c>
      <c r="Z76" s="69"/>
      <c r="AA76" s="69"/>
      <c r="AB76" s="68" t="s">
        <v>45</v>
      </c>
      <c r="AC76" s="68"/>
      <c r="AD76" s="68"/>
      <c r="AE76" s="68"/>
      <c r="AF76" s="68"/>
      <c r="AG76" s="68"/>
      <c r="AH76" s="68"/>
      <c r="AI76" s="68"/>
      <c r="AJ76" s="68"/>
      <c r="AK76" s="69" t="s">
        <v>38</v>
      </c>
      <c r="AL76" s="69"/>
      <c r="AM76" s="69"/>
      <c r="AN76" s="69"/>
      <c r="AO76" s="69"/>
      <c r="AP76" s="69"/>
      <c r="AQ76" s="69"/>
      <c r="AR76" s="69"/>
      <c r="AS76" s="69"/>
      <c r="AT76" s="69" t="s">
        <v>46</v>
      </c>
      <c r="AU76" s="69"/>
      <c r="AV76" s="69"/>
      <c r="AW76" s="69"/>
      <c r="AX76" s="69"/>
      <c r="AY76" s="69"/>
      <c r="AZ76" s="69"/>
      <c r="BA76" s="69"/>
      <c r="BB76" s="69"/>
    </row>
    <row r="77" spans="1:54" x14ac:dyDescent="0.4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9"/>
      <c r="Z77" s="69"/>
      <c r="AA77" s="69"/>
      <c r="AB77" s="68"/>
      <c r="AC77" s="68"/>
      <c r="AD77" s="68"/>
      <c r="AE77" s="68"/>
      <c r="AF77" s="68"/>
      <c r="AG77" s="68"/>
      <c r="AH77" s="68"/>
      <c r="AI77" s="68"/>
      <c r="AJ77" s="68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</row>
    <row r="78" spans="1:54" x14ac:dyDescent="0.4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9"/>
      <c r="Z78" s="69"/>
      <c r="AA78" s="69"/>
      <c r="AB78" s="68"/>
      <c r="AC78" s="68"/>
      <c r="AD78" s="68"/>
      <c r="AE78" s="68"/>
      <c r="AF78" s="68"/>
      <c r="AG78" s="68"/>
      <c r="AH78" s="68"/>
      <c r="AI78" s="68"/>
      <c r="AJ78" s="68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</row>
    <row r="79" spans="1:54" x14ac:dyDescent="0.4">
      <c r="A79" s="67">
        <f>V66</f>
        <v>0</v>
      </c>
      <c r="B79" s="67"/>
      <c r="C79" s="67"/>
      <c r="D79" s="67"/>
      <c r="E79" s="67"/>
      <c r="F79" s="67"/>
      <c r="G79" s="67"/>
      <c r="H79" s="70">
        <v>0.5</v>
      </c>
      <c r="I79" s="70"/>
      <c r="J79" s="70"/>
      <c r="K79" s="71">
        <f>ROUNDDOWN(A79*H79,0)</f>
        <v>0</v>
      </c>
      <c r="L79" s="71"/>
      <c r="M79" s="71"/>
      <c r="N79" s="71"/>
      <c r="O79" s="71"/>
      <c r="P79" s="71"/>
      <c r="Q79" s="71"/>
      <c r="R79" s="67">
        <f>AG66</f>
        <v>0</v>
      </c>
      <c r="S79" s="67"/>
      <c r="T79" s="67"/>
      <c r="U79" s="67"/>
      <c r="V79" s="67"/>
      <c r="W79" s="67"/>
      <c r="X79" s="67"/>
      <c r="Y79" s="70">
        <v>0.5</v>
      </c>
      <c r="Z79" s="70"/>
      <c r="AA79" s="70"/>
      <c r="AB79" s="67">
        <f>ROUNDDOWN(R79*Y79,0)</f>
        <v>0</v>
      </c>
      <c r="AC79" s="67"/>
      <c r="AD79" s="67"/>
      <c r="AE79" s="67"/>
      <c r="AF79" s="67"/>
      <c r="AG79" s="67"/>
      <c r="AH79" s="67"/>
      <c r="AI79" s="67"/>
      <c r="AJ79" s="67"/>
      <c r="AK79" s="67">
        <f>AR66</f>
        <v>0</v>
      </c>
      <c r="AL79" s="67"/>
      <c r="AM79" s="67"/>
      <c r="AN79" s="67"/>
      <c r="AO79" s="67"/>
      <c r="AP79" s="67"/>
      <c r="AQ79" s="67"/>
      <c r="AR79" s="67"/>
      <c r="AS79" s="67"/>
      <c r="AT79" s="67">
        <f>K79+AB79+AK79</f>
        <v>0</v>
      </c>
      <c r="AU79" s="67"/>
      <c r="AV79" s="67"/>
      <c r="AW79" s="67"/>
      <c r="AX79" s="67"/>
      <c r="AY79" s="67"/>
      <c r="AZ79" s="67"/>
      <c r="BA79" s="67"/>
      <c r="BB79" s="67"/>
    </row>
    <row r="80" spans="1:54" x14ac:dyDescent="0.4">
      <c r="A80" s="67"/>
      <c r="B80" s="67"/>
      <c r="C80" s="67"/>
      <c r="D80" s="67"/>
      <c r="E80" s="67"/>
      <c r="F80" s="67"/>
      <c r="G80" s="67"/>
      <c r="H80" s="70"/>
      <c r="I80" s="70"/>
      <c r="J80" s="70"/>
      <c r="K80" s="71"/>
      <c r="L80" s="71"/>
      <c r="M80" s="71"/>
      <c r="N80" s="71"/>
      <c r="O80" s="71"/>
      <c r="P80" s="71"/>
      <c r="Q80" s="71"/>
      <c r="R80" s="67"/>
      <c r="S80" s="67"/>
      <c r="T80" s="67"/>
      <c r="U80" s="67"/>
      <c r="V80" s="67"/>
      <c r="W80" s="67"/>
      <c r="X80" s="67"/>
      <c r="Y80" s="70"/>
      <c r="Z80" s="70"/>
      <c r="AA80" s="70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</row>
    <row r="81" spans="1:54" x14ac:dyDescent="0.4">
      <c r="A81" s="67"/>
      <c r="B81" s="67"/>
      <c r="C81" s="67"/>
      <c r="D81" s="67"/>
      <c r="E81" s="67"/>
      <c r="F81" s="67"/>
      <c r="G81" s="67"/>
      <c r="H81" s="70"/>
      <c r="I81" s="70"/>
      <c r="J81" s="70"/>
      <c r="K81" s="71"/>
      <c r="L81" s="71"/>
      <c r="M81" s="71"/>
      <c r="N81" s="71"/>
      <c r="O81" s="71"/>
      <c r="P81" s="71"/>
      <c r="Q81" s="71"/>
      <c r="R81" s="67"/>
      <c r="S81" s="67"/>
      <c r="T81" s="67"/>
      <c r="U81" s="67"/>
      <c r="V81" s="67"/>
      <c r="W81" s="67"/>
      <c r="X81" s="67"/>
      <c r="Y81" s="70"/>
      <c r="Z81" s="70"/>
      <c r="AA81" s="70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</row>
  </sheetData>
  <mergeCells count="165">
    <mergeCell ref="A1:BB2"/>
    <mergeCell ref="A4:F5"/>
    <mergeCell ref="G4:Z5"/>
    <mergeCell ref="AC4:AH5"/>
    <mergeCell ref="AI4:BB5"/>
    <mergeCell ref="A7:F8"/>
    <mergeCell ref="G7:AH8"/>
    <mergeCell ref="A11:R12"/>
    <mergeCell ref="S11:AJ12"/>
    <mergeCell ref="AK11:BB12"/>
    <mergeCell ref="A13:F14"/>
    <mergeCell ref="G13:L14"/>
    <mergeCell ref="M13:R14"/>
    <mergeCell ref="S13:X14"/>
    <mergeCell ref="Y13:AD14"/>
    <mergeCell ref="AE13:AJ14"/>
    <mergeCell ref="AK13:AP14"/>
    <mergeCell ref="AQ13:AV14"/>
    <mergeCell ref="AW13:BB14"/>
    <mergeCell ref="A15:F16"/>
    <mergeCell ref="G15:L16"/>
    <mergeCell ref="M15:R16"/>
    <mergeCell ref="S15:X16"/>
    <mergeCell ref="Y15:AD16"/>
    <mergeCell ref="AE15:AJ16"/>
    <mergeCell ref="AK15:AP16"/>
    <mergeCell ref="AQ15:AV16"/>
    <mergeCell ref="AW15:BB16"/>
    <mergeCell ref="A19:R20"/>
    <mergeCell ref="S19:AJ20"/>
    <mergeCell ref="AK19:BB20"/>
    <mergeCell ref="A21:F22"/>
    <mergeCell ref="G21:L22"/>
    <mergeCell ref="M21:R22"/>
    <mergeCell ref="S21:X22"/>
    <mergeCell ref="Y21:AD22"/>
    <mergeCell ref="AE21:AJ22"/>
    <mergeCell ref="AQ23:AV24"/>
    <mergeCell ref="AW23:BB24"/>
    <mergeCell ref="A28:J29"/>
    <mergeCell ref="K28:U29"/>
    <mergeCell ref="V28:AF29"/>
    <mergeCell ref="AG28:AQ29"/>
    <mergeCell ref="AR28:BB29"/>
    <mergeCell ref="AK21:AP22"/>
    <mergeCell ref="AQ21:AV22"/>
    <mergeCell ref="AW21:BB22"/>
    <mergeCell ref="A23:F24"/>
    <mergeCell ref="G23:L24"/>
    <mergeCell ref="M23:R24"/>
    <mergeCell ref="S23:X24"/>
    <mergeCell ref="Y23:AD24"/>
    <mergeCell ref="AE23:AJ24"/>
    <mergeCell ref="AK23:AP24"/>
    <mergeCell ref="A30:J31"/>
    <mergeCell ref="K30:U31"/>
    <mergeCell ref="V30:AF31"/>
    <mergeCell ref="AG30:AQ31"/>
    <mergeCell ref="AR30:BB31"/>
    <mergeCell ref="A32:J33"/>
    <mergeCell ref="K32:U33"/>
    <mergeCell ref="V32:AF33"/>
    <mergeCell ref="AG32:AQ33"/>
    <mergeCell ref="AR32:BB33"/>
    <mergeCell ref="A34:J35"/>
    <mergeCell ref="K34:U35"/>
    <mergeCell ref="V34:AF35"/>
    <mergeCell ref="AG34:AQ35"/>
    <mergeCell ref="AR34:BB35"/>
    <mergeCell ref="A36:J37"/>
    <mergeCell ref="K36:U37"/>
    <mergeCell ref="V36:AF37"/>
    <mergeCell ref="AG36:AQ37"/>
    <mergeCell ref="AR36:BB37"/>
    <mergeCell ref="A40:J41"/>
    <mergeCell ref="K40:U41"/>
    <mergeCell ref="V40:AF41"/>
    <mergeCell ref="AG40:AQ41"/>
    <mergeCell ref="AR40:BB41"/>
    <mergeCell ref="A42:J43"/>
    <mergeCell ref="K42:U43"/>
    <mergeCell ref="V42:AF43"/>
    <mergeCell ref="AG42:AQ43"/>
    <mergeCell ref="AR42:BB43"/>
    <mergeCell ref="A44:J45"/>
    <mergeCell ref="K44:U45"/>
    <mergeCell ref="V44:AF45"/>
    <mergeCell ref="AG44:AQ45"/>
    <mergeCell ref="AR44:BB45"/>
    <mergeCell ref="A46:J47"/>
    <mergeCell ref="K46:U47"/>
    <mergeCell ref="V46:AF47"/>
    <mergeCell ref="AG46:AQ47"/>
    <mergeCell ref="AR46:BB47"/>
    <mergeCell ref="A48:J49"/>
    <mergeCell ref="K48:U49"/>
    <mergeCell ref="V48:AF49"/>
    <mergeCell ref="AG48:AQ49"/>
    <mergeCell ref="AR48:BB49"/>
    <mergeCell ref="A52:J53"/>
    <mergeCell ref="K52:U53"/>
    <mergeCell ref="V52:AF53"/>
    <mergeCell ref="AG52:AQ53"/>
    <mergeCell ref="AR52:BB53"/>
    <mergeCell ref="A54:J55"/>
    <mergeCell ref="K54:U55"/>
    <mergeCell ref="V54:AF55"/>
    <mergeCell ref="AG54:AQ55"/>
    <mergeCell ref="AR54:BB55"/>
    <mergeCell ref="A56:J57"/>
    <mergeCell ref="K56:U57"/>
    <mergeCell ref="V56:AF57"/>
    <mergeCell ref="AG56:AQ57"/>
    <mergeCell ref="AR56:BB57"/>
    <mergeCell ref="A58:J59"/>
    <mergeCell ref="K58:U59"/>
    <mergeCell ref="V58:AF59"/>
    <mergeCell ref="AG58:AQ59"/>
    <mergeCell ref="AR58:BB59"/>
    <mergeCell ref="A60:J61"/>
    <mergeCell ref="K60:U61"/>
    <mergeCell ref="V60:AF61"/>
    <mergeCell ref="AG60:AQ61"/>
    <mergeCell ref="AR60:BB61"/>
    <mergeCell ref="A64:J65"/>
    <mergeCell ref="K64:U65"/>
    <mergeCell ref="V64:AF65"/>
    <mergeCell ref="AG64:AQ65"/>
    <mergeCell ref="AR64:BB65"/>
    <mergeCell ref="A66:J67"/>
    <mergeCell ref="K66:U67"/>
    <mergeCell ref="V66:AF67"/>
    <mergeCell ref="AG66:AQ67"/>
    <mergeCell ref="AR66:BB67"/>
    <mergeCell ref="A68:J69"/>
    <mergeCell ref="K68:U69"/>
    <mergeCell ref="V68:AF69"/>
    <mergeCell ref="AG68:AQ69"/>
    <mergeCell ref="AR68:BB69"/>
    <mergeCell ref="A70:J71"/>
    <mergeCell ref="K70:U71"/>
    <mergeCell ref="V70:AF71"/>
    <mergeCell ref="AG70:AQ71"/>
    <mergeCell ref="AR70:BB71"/>
    <mergeCell ref="A72:J73"/>
    <mergeCell ref="K72:U73"/>
    <mergeCell ref="V72:AF73"/>
    <mergeCell ref="AG72:AQ73"/>
    <mergeCell ref="AR72:BB73"/>
    <mergeCell ref="A76:G78"/>
    <mergeCell ref="H76:J78"/>
    <mergeCell ref="K76:Q78"/>
    <mergeCell ref="R76:X78"/>
    <mergeCell ref="Y76:AA78"/>
    <mergeCell ref="AT79:BB81"/>
    <mergeCell ref="AB76:AJ78"/>
    <mergeCell ref="AK76:AS78"/>
    <mergeCell ref="AT76:BB78"/>
    <mergeCell ref="A79:G81"/>
    <mergeCell ref="H79:J81"/>
    <mergeCell ref="K79:Q81"/>
    <mergeCell ref="R79:X81"/>
    <mergeCell ref="Y79:AA81"/>
    <mergeCell ref="AB79:AJ81"/>
    <mergeCell ref="AK79:AS81"/>
  </mergeCells>
  <phoneticPr fontId="1"/>
  <dataValidations count="1">
    <dataValidation imeMode="off" allowBlank="1" showInputMessage="1" showErrorMessage="1" sqref="A15:BB16 A23:BB24"/>
  </dataValidations>
  <pageMargins left="0.7" right="0.32" top="0.27" bottom="0.38" header="0.3" footer="0.3"/>
  <pageSetup paperSize="9" scale="6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7"/>
  <sheetViews>
    <sheetView view="pageBreakPreview" zoomScaleNormal="70" zoomScaleSheetLayoutView="100" workbookViewId="0">
      <selection activeCell="D13" sqref="D13"/>
    </sheetView>
  </sheetViews>
  <sheetFormatPr defaultRowHeight="14.25" x14ac:dyDescent="0.4"/>
  <cols>
    <col min="1" max="94" width="1.875" style="9" customWidth="1"/>
    <col min="95" max="16384" width="9" style="9"/>
  </cols>
  <sheetData>
    <row r="1" spans="1:62" x14ac:dyDescent="0.4">
      <c r="A1" s="119" t="s">
        <v>14</v>
      </c>
      <c r="B1" s="119"/>
      <c r="C1" s="119"/>
      <c r="D1" s="119"/>
      <c r="E1" s="119"/>
      <c r="F1" s="119"/>
      <c r="G1" s="119"/>
      <c r="H1" s="119"/>
      <c r="I1" s="119" t="s">
        <v>32</v>
      </c>
      <c r="J1" s="119"/>
      <c r="K1" s="119"/>
      <c r="L1" s="119"/>
      <c r="M1" s="119"/>
      <c r="N1" s="119"/>
      <c r="O1" s="119"/>
      <c r="P1" s="119" t="s">
        <v>47</v>
      </c>
      <c r="Q1" s="119"/>
      <c r="R1" s="119"/>
      <c r="S1" s="119"/>
      <c r="T1" s="119"/>
      <c r="U1" s="119"/>
      <c r="V1" s="119"/>
      <c r="W1" s="119"/>
      <c r="X1" s="119"/>
      <c r="Y1" s="119"/>
      <c r="Z1" s="119" t="s">
        <v>48</v>
      </c>
      <c r="AA1" s="119"/>
      <c r="AB1" s="119"/>
      <c r="AC1" s="119"/>
      <c r="AD1" s="119"/>
      <c r="AE1" s="119"/>
    </row>
    <row r="2" spans="1:62" x14ac:dyDescent="0.4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</row>
    <row r="3" spans="1:62" x14ac:dyDescent="0.4">
      <c r="A3" s="119"/>
      <c r="B3" s="119"/>
      <c r="C3" s="119"/>
      <c r="D3" s="119"/>
      <c r="E3" s="119"/>
      <c r="F3" s="119"/>
      <c r="G3" s="119"/>
      <c r="H3" s="119"/>
      <c r="I3" s="118">
        <f>MIN(補助金確定額算出表!G23,介護費負担_軽減額_合計)</f>
        <v>0</v>
      </c>
      <c r="J3" s="118"/>
      <c r="K3" s="118"/>
      <c r="L3" s="118"/>
      <c r="M3" s="118"/>
      <c r="N3" s="118"/>
      <c r="O3" s="118"/>
      <c r="P3" s="118">
        <f>SUM(P7:Y12)</f>
        <v>0</v>
      </c>
      <c r="Q3" s="118"/>
      <c r="R3" s="118"/>
      <c r="S3" s="118"/>
      <c r="T3" s="118"/>
      <c r="U3" s="118"/>
      <c r="V3" s="118"/>
      <c r="W3" s="118"/>
      <c r="X3" s="118"/>
      <c r="Y3" s="118"/>
      <c r="Z3" s="118">
        <f>I3-P3</f>
        <v>0</v>
      </c>
      <c r="AA3" s="118"/>
      <c r="AB3" s="118"/>
      <c r="AC3" s="118"/>
      <c r="AD3" s="118"/>
      <c r="AE3" s="118"/>
    </row>
    <row r="4" spans="1:62" x14ac:dyDescent="0.4">
      <c r="A4" s="122"/>
      <c r="B4" s="122"/>
      <c r="C4" s="122"/>
      <c r="D4" s="122"/>
      <c r="E4" s="122"/>
      <c r="F4" s="122"/>
      <c r="G4" s="122"/>
      <c r="H4" s="122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</row>
    <row r="5" spans="1:62" x14ac:dyDescent="0.4">
      <c r="A5" s="119" t="s">
        <v>49</v>
      </c>
      <c r="B5" s="119"/>
      <c r="C5" s="119"/>
      <c r="D5" s="119"/>
      <c r="E5" s="119"/>
      <c r="F5" s="119"/>
      <c r="G5" s="119"/>
      <c r="H5" s="119"/>
      <c r="I5" s="119" t="s">
        <v>36</v>
      </c>
      <c r="J5" s="119"/>
      <c r="K5" s="119"/>
      <c r="L5" s="119"/>
      <c r="M5" s="119"/>
      <c r="N5" s="119"/>
      <c r="O5" s="119"/>
      <c r="P5" s="119" t="s">
        <v>50</v>
      </c>
      <c r="Q5" s="119"/>
      <c r="R5" s="119"/>
      <c r="S5" s="119"/>
      <c r="T5" s="119"/>
      <c r="U5" s="119"/>
      <c r="V5" s="119"/>
      <c r="W5" s="119"/>
      <c r="X5" s="119"/>
      <c r="Y5" s="119"/>
      <c r="Z5" s="119" t="s">
        <v>51</v>
      </c>
      <c r="AA5" s="119"/>
      <c r="AB5" s="119"/>
      <c r="AC5" s="119"/>
      <c r="AD5" s="119"/>
      <c r="AE5" s="119"/>
      <c r="AF5" s="119"/>
      <c r="AG5" s="119"/>
      <c r="AH5" s="119"/>
      <c r="AI5" s="119" t="s">
        <v>52</v>
      </c>
      <c r="AJ5" s="119"/>
      <c r="AK5" s="119"/>
      <c r="AL5" s="119"/>
      <c r="AM5" s="119"/>
      <c r="AN5" s="119"/>
      <c r="AO5" s="119"/>
      <c r="AP5" s="119"/>
      <c r="AQ5" s="119"/>
      <c r="AR5" s="119"/>
      <c r="AS5" s="119" t="s">
        <v>53</v>
      </c>
      <c r="AT5" s="119"/>
      <c r="AU5" s="119"/>
      <c r="AV5" s="119"/>
      <c r="AW5" s="119"/>
      <c r="AX5" s="119"/>
      <c r="AY5" s="119"/>
      <c r="AZ5" s="119"/>
      <c r="BA5" s="119"/>
      <c r="BB5" s="119" t="s">
        <v>54</v>
      </c>
      <c r="BC5" s="119"/>
      <c r="BD5" s="119"/>
      <c r="BE5" s="119"/>
      <c r="BF5" s="119"/>
      <c r="BG5" s="119"/>
      <c r="BH5" s="119"/>
      <c r="BI5" s="119"/>
      <c r="BJ5" s="119"/>
    </row>
    <row r="6" spans="1:62" x14ac:dyDescent="0.4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</row>
    <row r="7" spans="1:62" x14ac:dyDescent="0.4">
      <c r="A7" s="119" t="s">
        <v>21</v>
      </c>
      <c r="B7" s="119"/>
      <c r="C7" s="119"/>
      <c r="D7" s="119"/>
      <c r="E7" s="119"/>
      <c r="F7" s="119"/>
      <c r="G7" s="119"/>
      <c r="H7" s="119"/>
      <c r="I7" s="120">
        <f>IFERROR($I$3*補助金確定額算出表!K30/介護費負担_軽減額_合計,0)</f>
        <v>0</v>
      </c>
      <c r="J7" s="120"/>
      <c r="K7" s="120"/>
      <c r="L7" s="120"/>
      <c r="M7" s="120"/>
      <c r="N7" s="120"/>
      <c r="O7" s="120"/>
      <c r="P7" s="118">
        <f>ROUNDDOWN(IFERROR($I$3*補助金確定額算出表!K30/介護費負担_軽減額_合計,0),0)</f>
        <v>0</v>
      </c>
      <c r="Q7" s="118"/>
      <c r="R7" s="118"/>
      <c r="S7" s="118"/>
      <c r="T7" s="118"/>
      <c r="U7" s="118"/>
      <c r="V7" s="118"/>
      <c r="W7" s="118"/>
      <c r="X7" s="118"/>
      <c r="Y7" s="118"/>
      <c r="Z7" s="120">
        <f>I7-P7</f>
        <v>0</v>
      </c>
      <c r="AA7" s="120"/>
      <c r="AB7" s="120"/>
      <c r="AC7" s="120"/>
      <c r="AD7" s="120"/>
      <c r="AE7" s="120"/>
      <c r="AF7" s="120"/>
      <c r="AG7" s="120"/>
      <c r="AH7" s="120"/>
      <c r="AI7" s="119">
        <f>_xlfn.RANK.EQ(Z7,Z7:AH12)</f>
        <v>1</v>
      </c>
      <c r="AJ7" s="119"/>
      <c r="AK7" s="119"/>
      <c r="AL7" s="119"/>
      <c r="AM7" s="119"/>
      <c r="AN7" s="119"/>
      <c r="AO7" s="119"/>
      <c r="AP7" s="119"/>
      <c r="AQ7" s="119"/>
      <c r="AR7" s="119"/>
      <c r="AS7" s="118">
        <f>IF(AI7&lt;=Z3,1,0)</f>
        <v>0</v>
      </c>
      <c r="AT7" s="118"/>
      <c r="AU7" s="118"/>
      <c r="AV7" s="118"/>
      <c r="AW7" s="118"/>
      <c r="AX7" s="118"/>
      <c r="AY7" s="118"/>
      <c r="AZ7" s="118"/>
      <c r="BA7" s="118"/>
      <c r="BB7" s="118">
        <f>P7+AS7</f>
        <v>0</v>
      </c>
      <c r="BC7" s="118"/>
      <c r="BD7" s="118"/>
      <c r="BE7" s="118"/>
      <c r="BF7" s="118"/>
      <c r="BG7" s="118"/>
      <c r="BH7" s="118"/>
      <c r="BI7" s="118"/>
      <c r="BJ7" s="118"/>
    </row>
    <row r="8" spans="1:62" x14ac:dyDescent="0.4">
      <c r="A8" s="119"/>
      <c r="B8" s="119"/>
      <c r="C8" s="119"/>
      <c r="D8" s="119"/>
      <c r="E8" s="119"/>
      <c r="F8" s="119"/>
      <c r="G8" s="119"/>
      <c r="H8" s="119"/>
      <c r="I8" s="120"/>
      <c r="J8" s="120"/>
      <c r="K8" s="120"/>
      <c r="L8" s="120"/>
      <c r="M8" s="120"/>
      <c r="N8" s="120"/>
      <c r="O8" s="120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20"/>
      <c r="AA8" s="120"/>
      <c r="AB8" s="120"/>
      <c r="AC8" s="120"/>
      <c r="AD8" s="120"/>
      <c r="AE8" s="120"/>
      <c r="AF8" s="120"/>
      <c r="AG8" s="120"/>
      <c r="AH8" s="120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</row>
    <row r="9" spans="1:62" x14ac:dyDescent="0.4">
      <c r="A9" s="119">
        <f>軽減状況総括表!E21</f>
        <v>0</v>
      </c>
      <c r="B9" s="119"/>
      <c r="C9" s="119"/>
      <c r="D9" s="119"/>
      <c r="E9" s="119"/>
      <c r="F9" s="119"/>
      <c r="G9" s="119"/>
      <c r="H9" s="119"/>
      <c r="I9" s="120">
        <f>IFERROR($I$3*補助金確定額算出表!K32/介護費負担_軽減額_合計,0)</f>
        <v>0</v>
      </c>
      <c r="J9" s="120"/>
      <c r="K9" s="120"/>
      <c r="L9" s="120"/>
      <c r="M9" s="120"/>
      <c r="N9" s="120"/>
      <c r="O9" s="120"/>
      <c r="P9" s="118">
        <f>ROUNDDOWN(IFERROR($I$3*補助金確定額算出表!K32/介護費負担_軽減額_合計,0),0)</f>
        <v>0</v>
      </c>
      <c r="Q9" s="118"/>
      <c r="R9" s="118"/>
      <c r="S9" s="118"/>
      <c r="T9" s="118"/>
      <c r="U9" s="118"/>
      <c r="V9" s="118"/>
      <c r="W9" s="118"/>
      <c r="X9" s="118"/>
      <c r="Y9" s="118"/>
      <c r="Z9" s="120">
        <f>I9-P9</f>
        <v>0</v>
      </c>
      <c r="AA9" s="120"/>
      <c r="AB9" s="120"/>
      <c r="AC9" s="120"/>
      <c r="AD9" s="120"/>
      <c r="AE9" s="120"/>
      <c r="AF9" s="120"/>
      <c r="AG9" s="120"/>
      <c r="AH9" s="120"/>
      <c r="AI9" s="119" t="str">
        <f>IF(A9=0,"",_xlfn.RANK.EQ(Z9,Z7:AH12))</f>
        <v/>
      </c>
      <c r="AJ9" s="119"/>
      <c r="AK9" s="119"/>
      <c r="AL9" s="119"/>
      <c r="AM9" s="119"/>
      <c r="AN9" s="119"/>
      <c r="AO9" s="119"/>
      <c r="AP9" s="119"/>
      <c r="AQ9" s="119"/>
      <c r="AR9" s="119"/>
      <c r="AS9" s="118">
        <f>IF(AI9&lt;=Z3,1,0)</f>
        <v>0</v>
      </c>
      <c r="AT9" s="118"/>
      <c r="AU9" s="118"/>
      <c r="AV9" s="118"/>
      <c r="AW9" s="118"/>
      <c r="AX9" s="118"/>
      <c r="AY9" s="118"/>
      <c r="AZ9" s="118"/>
      <c r="BA9" s="118"/>
      <c r="BB9" s="118">
        <f>IF(A9=0,0,P9+AS9)</f>
        <v>0</v>
      </c>
      <c r="BC9" s="118"/>
      <c r="BD9" s="118"/>
      <c r="BE9" s="118"/>
      <c r="BF9" s="118"/>
      <c r="BG9" s="118"/>
      <c r="BH9" s="118"/>
      <c r="BI9" s="118"/>
      <c r="BJ9" s="118"/>
    </row>
    <row r="10" spans="1:62" x14ac:dyDescent="0.4">
      <c r="A10" s="119"/>
      <c r="B10" s="119"/>
      <c r="C10" s="119"/>
      <c r="D10" s="119"/>
      <c r="E10" s="119"/>
      <c r="F10" s="119"/>
      <c r="G10" s="119"/>
      <c r="H10" s="119"/>
      <c r="I10" s="120"/>
      <c r="J10" s="120"/>
      <c r="K10" s="120"/>
      <c r="L10" s="120"/>
      <c r="M10" s="120"/>
      <c r="N10" s="120"/>
      <c r="O10" s="120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20"/>
      <c r="AA10" s="120"/>
      <c r="AB10" s="120"/>
      <c r="AC10" s="120"/>
      <c r="AD10" s="120"/>
      <c r="AE10" s="120"/>
      <c r="AF10" s="120"/>
      <c r="AG10" s="120"/>
      <c r="AH10" s="120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</row>
    <row r="11" spans="1:62" x14ac:dyDescent="0.4">
      <c r="A11" s="119">
        <f>軽減状況総括表!E24</f>
        <v>0</v>
      </c>
      <c r="B11" s="119"/>
      <c r="C11" s="119"/>
      <c r="D11" s="119"/>
      <c r="E11" s="119"/>
      <c r="F11" s="119"/>
      <c r="G11" s="119"/>
      <c r="H11" s="119"/>
      <c r="I11" s="120">
        <f>IFERROR($I$3*補助金確定額算出表!K34/介護費負担_軽減額_合計,0)</f>
        <v>0</v>
      </c>
      <c r="J11" s="120"/>
      <c r="K11" s="120"/>
      <c r="L11" s="120"/>
      <c r="M11" s="120"/>
      <c r="N11" s="120"/>
      <c r="O11" s="120"/>
      <c r="P11" s="118">
        <f>ROUNDDOWN(IFERROR($I$3*補助金確定額算出表!K34/介護費負担_軽減額_合計,0),0)</f>
        <v>0</v>
      </c>
      <c r="Q11" s="118"/>
      <c r="R11" s="118"/>
      <c r="S11" s="118"/>
      <c r="T11" s="118"/>
      <c r="U11" s="118"/>
      <c r="V11" s="118"/>
      <c r="W11" s="118"/>
      <c r="X11" s="118"/>
      <c r="Y11" s="118"/>
      <c r="Z11" s="120">
        <f>I11-P11</f>
        <v>0</v>
      </c>
      <c r="AA11" s="120"/>
      <c r="AB11" s="120"/>
      <c r="AC11" s="120"/>
      <c r="AD11" s="120"/>
      <c r="AE11" s="120"/>
      <c r="AF11" s="120"/>
      <c r="AG11" s="120"/>
      <c r="AH11" s="120"/>
      <c r="AI11" s="119" t="str">
        <f>IF(A11=0,"",_xlfn.RANK.EQ(Z11,Z7:AH12))</f>
        <v/>
      </c>
      <c r="AJ11" s="119"/>
      <c r="AK11" s="119"/>
      <c r="AL11" s="119"/>
      <c r="AM11" s="119"/>
      <c r="AN11" s="119"/>
      <c r="AO11" s="119"/>
      <c r="AP11" s="119"/>
      <c r="AQ11" s="119"/>
      <c r="AR11" s="119"/>
      <c r="AS11" s="118">
        <f>IF(AI11&lt;=Z3,1,0)</f>
        <v>0</v>
      </c>
      <c r="AT11" s="118"/>
      <c r="AU11" s="118"/>
      <c r="AV11" s="118"/>
      <c r="AW11" s="118"/>
      <c r="AX11" s="118"/>
      <c r="AY11" s="118"/>
      <c r="AZ11" s="118"/>
      <c r="BA11" s="118"/>
      <c r="BB11" s="118">
        <f>IF(A11=0,0,P11+AS11)</f>
        <v>0</v>
      </c>
      <c r="BC11" s="118"/>
      <c r="BD11" s="118"/>
      <c r="BE11" s="118"/>
      <c r="BF11" s="118"/>
      <c r="BG11" s="118"/>
      <c r="BH11" s="118"/>
      <c r="BI11" s="118"/>
      <c r="BJ11" s="118"/>
    </row>
    <row r="12" spans="1:62" x14ac:dyDescent="0.4">
      <c r="A12" s="119"/>
      <c r="B12" s="119"/>
      <c r="C12" s="119"/>
      <c r="D12" s="119"/>
      <c r="E12" s="119"/>
      <c r="F12" s="119"/>
      <c r="G12" s="119"/>
      <c r="H12" s="119"/>
      <c r="I12" s="120"/>
      <c r="J12" s="120"/>
      <c r="K12" s="120"/>
      <c r="L12" s="120"/>
      <c r="M12" s="120"/>
      <c r="N12" s="120"/>
      <c r="O12" s="120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20"/>
      <c r="AA12" s="120"/>
      <c r="AB12" s="120"/>
      <c r="AC12" s="120"/>
      <c r="AD12" s="120"/>
      <c r="AE12" s="120"/>
      <c r="AF12" s="120"/>
      <c r="AG12" s="120"/>
      <c r="AH12" s="120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</row>
    <row r="14" spans="1:62" x14ac:dyDescent="0.4">
      <c r="A14" s="119" t="s">
        <v>14</v>
      </c>
      <c r="B14" s="119"/>
      <c r="C14" s="119"/>
      <c r="D14" s="119"/>
      <c r="E14" s="119"/>
      <c r="F14" s="119"/>
      <c r="G14" s="119"/>
      <c r="H14" s="119"/>
      <c r="I14" s="121" t="s">
        <v>55</v>
      </c>
      <c r="J14" s="121"/>
      <c r="K14" s="121"/>
      <c r="L14" s="121"/>
      <c r="M14" s="121"/>
      <c r="N14" s="121"/>
      <c r="O14" s="121"/>
      <c r="P14" s="121" t="s">
        <v>56</v>
      </c>
      <c r="Q14" s="121"/>
      <c r="R14" s="121"/>
      <c r="S14" s="121"/>
      <c r="T14" s="121"/>
      <c r="U14" s="121"/>
      <c r="V14" s="121"/>
      <c r="W14" s="121"/>
      <c r="X14" s="121"/>
      <c r="Y14" s="121"/>
      <c r="Z14" s="119" t="s">
        <v>48</v>
      </c>
      <c r="AA14" s="119"/>
      <c r="AB14" s="119"/>
      <c r="AC14" s="119"/>
      <c r="AD14" s="119"/>
      <c r="AE14" s="119"/>
    </row>
    <row r="15" spans="1:62" x14ac:dyDescent="0.4">
      <c r="A15" s="119"/>
      <c r="B15" s="119"/>
      <c r="C15" s="119"/>
      <c r="D15" s="119"/>
      <c r="E15" s="119"/>
      <c r="F15" s="119"/>
      <c r="G15" s="119"/>
      <c r="H15" s="119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19"/>
      <c r="AA15" s="119"/>
      <c r="AB15" s="119"/>
      <c r="AC15" s="119"/>
      <c r="AD15" s="119"/>
      <c r="AE15" s="119"/>
    </row>
    <row r="16" spans="1:62" x14ac:dyDescent="0.4">
      <c r="A16" s="119"/>
      <c r="B16" s="119"/>
      <c r="C16" s="119"/>
      <c r="D16" s="119"/>
      <c r="E16" s="119"/>
      <c r="F16" s="119"/>
      <c r="G16" s="119"/>
      <c r="H16" s="119"/>
      <c r="I16" s="118">
        <f>IF(補助金確定額算出表!K36&lt;=補助金確定額算出表!G23,0,IF(補助金確定額算出表!K36&lt;=補助金確定額算出表!M23,補助金確定額算出表!K36-補助金確定額算出表!G23,補助金確定額算出表!M23-補助金確定額算出表!G23))</f>
        <v>0</v>
      </c>
      <c r="J16" s="118"/>
      <c r="K16" s="118"/>
      <c r="L16" s="118"/>
      <c r="M16" s="118"/>
      <c r="N16" s="118"/>
      <c r="O16" s="118"/>
      <c r="P16" s="118">
        <f>SUM(P20:Y25)</f>
        <v>0</v>
      </c>
      <c r="Q16" s="118"/>
      <c r="R16" s="118"/>
      <c r="S16" s="118"/>
      <c r="T16" s="118"/>
      <c r="U16" s="118"/>
      <c r="V16" s="118"/>
      <c r="W16" s="118"/>
      <c r="X16" s="118"/>
      <c r="Y16" s="118"/>
      <c r="Z16" s="118">
        <f>I16-P16</f>
        <v>0</v>
      </c>
      <c r="AA16" s="118"/>
      <c r="AB16" s="118"/>
      <c r="AC16" s="118"/>
      <c r="AD16" s="118"/>
      <c r="AE16" s="118"/>
    </row>
    <row r="17" spans="1:62" x14ac:dyDescent="0.4">
      <c r="A17" s="122"/>
      <c r="B17" s="122"/>
      <c r="C17" s="122"/>
      <c r="D17" s="122"/>
      <c r="E17" s="122"/>
      <c r="F17" s="122"/>
      <c r="G17" s="122"/>
      <c r="H17" s="122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</row>
    <row r="18" spans="1:62" x14ac:dyDescent="0.4">
      <c r="A18" s="119" t="s">
        <v>49</v>
      </c>
      <c r="B18" s="119"/>
      <c r="C18" s="119"/>
      <c r="D18" s="119"/>
      <c r="E18" s="119"/>
      <c r="F18" s="119"/>
      <c r="G18" s="119"/>
      <c r="H18" s="119"/>
      <c r="I18" s="121" t="s">
        <v>57</v>
      </c>
      <c r="J18" s="121"/>
      <c r="K18" s="121"/>
      <c r="L18" s="121"/>
      <c r="M18" s="121"/>
      <c r="N18" s="121"/>
      <c r="O18" s="121"/>
      <c r="P18" s="119" t="s">
        <v>50</v>
      </c>
      <c r="Q18" s="119"/>
      <c r="R18" s="119"/>
      <c r="S18" s="119"/>
      <c r="T18" s="119"/>
      <c r="U18" s="119"/>
      <c r="V18" s="119"/>
      <c r="W18" s="119"/>
      <c r="X18" s="119"/>
      <c r="Y18" s="119"/>
      <c r="Z18" s="119" t="s">
        <v>51</v>
      </c>
      <c r="AA18" s="119"/>
      <c r="AB18" s="119"/>
      <c r="AC18" s="119"/>
      <c r="AD18" s="119"/>
      <c r="AE18" s="119"/>
      <c r="AF18" s="119"/>
      <c r="AG18" s="119"/>
      <c r="AH18" s="119"/>
      <c r="AI18" s="119" t="s">
        <v>52</v>
      </c>
      <c r="AJ18" s="119"/>
      <c r="AK18" s="119"/>
      <c r="AL18" s="119"/>
      <c r="AM18" s="119"/>
      <c r="AN18" s="119"/>
      <c r="AO18" s="119"/>
      <c r="AP18" s="119"/>
      <c r="AQ18" s="119"/>
      <c r="AR18" s="119"/>
      <c r="AS18" s="119" t="s">
        <v>53</v>
      </c>
      <c r="AT18" s="119"/>
      <c r="AU18" s="119"/>
      <c r="AV18" s="119"/>
      <c r="AW18" s="119"/>
      <c r="AX18" s="119"/>
      <c r="AY18" s="119"/>
      <c r="AZ18" s="119"/>
      <c r="BA18" s="119"/>
      <c r="BB18" s="119" t="s">
        <v>54</v>
      </c>
      <c r="BC18" s="119"/>
      <c r="BD18" s="119"/>
      <c r="BE18" s="119"/>
      <c r="BF18" s="119"/>
      <c r="BG18" s="119"/>
      <c r="BH18" s="119"/>
      <c r="BI18" s="119"/>
      <c r="BJ18" s="119"/>
    </row>
    <row r="19" spans="1:62" x14ac:dyDescent="0.4">
      <c r="A19" s="119"/>
      <c r="B19" s="119"/>
      <c r="C19" s="119"/>
      <c r="D19" s="119"/>
      <c r="E19" s="119"/>
      <c r="F19" s="119"/>
      <c r="G19" s="119"/>
      <c r="H19" s="119"/>
      <c r="I19" s="121"/>
      <c r="J19" s="121"/>
      <c r="K19" s="121"/>
      <c r="L19" s="121"/>
      <c r="M19" s="121"/>
      <c r="N19" s="121"/>
      <c r="O19" s="121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</row>
    <row r="20" spans="1:62" x14ac:dyDescent="0.4">
      <c r="A20" s="119" t="s">
        <v>21</v>
      </c>
      <c r="B20" s="119"/>
      <c r="C20" s="119"/>
      <c r="D20" s="119"/>
      <c r="E20" s="119"/>
      <c r="F20" s="119"/>
      <c r="G20" s="119"/>
      <c r="H20" s="119"/>
      <c r="I20" s="120">
        <f>IFERROR(I16*補助金確定額算出表!K30/補助金確定額算出表!K36,0)</f>
        <v>0</v>
      </c>
      <c r="J20" s="120"/>
      <c r="K20" s="120"/>
      <c r="L20" s="120"/>
      <c r="M20" s="120"/>
      <c r="N20" s="120"/>
      <c r="O20" s="120"/>
      <c r="P20" s="118">
        <f>ROUNDDOWN(IFERROR(I16*補助金確定額算出表!K30/補助金確定額算出表!K36,0),0)</f>
        <v>0</v>
      </c>
      <c r="Q20" s="118"/>
      <c r="R20" s="118"/>
      <c r="S20" s="118"/>
      <c r="T20" s="118"/>
      <c r="U20" s="118"/>
      <c r="V20" s="118"/>
      <c r="W20" s="118"/>
      <c r="X20" s="118"/>
      <c r="Y20" s="118"/>
      <c r="Z20" s="120">
        <f>I20-P20</f>
        <v>0</v>
      </c>
      <c r="AA20" s="120"/>
      <c r="AB20" s="120"/>
      <c r="AC20" s="120"/>
      <c r="AD20" s="120"/>
      <c r="AE20" s="120"/>
      <c r="AF20" s="120"/>
      <c r="AG20" s="120"/>
      <c r="AH20" s="120"/>
      <c r="AI20" s="119">
        <f>_xlfn.RANK.EQ(Z20,Z20:AH25)</f>
        <v>1</v>
      </c>
      <c r="AJ20" s="119"/>
      <c r="AK20" s="119"/>
      <c r="AL20" s="119"/>
      <c r="AM20" s="119"/>
      <c r="AN20" s="119"/>
      <c r="AO20" s="119"/>
      <c r="AP20" s="119"/>
      <c r="AQ20" s="119"/>
      <c r="AR20" s="119"/>
      <c r="AS20" s="118">
        <f>IF(AI20&lt;=Z16,1,0)</f>
        <v>0</v>
      </c>
      <c r="AT20" s="118"/>
      <c r="AU20" s="118"/>
      <c r="AV20" s="118"/>
      <c r="AW20" s="118"/>
      <c r="AX20" s="118"/>
      <c r="AY20" s="118"/>
      <c r="AZ20" s="118"/>
      <c r="BA20" s="118"/>
      <c r="BB20" s="118">
        <f>P20+AS20</f>
        <v>0</v>
      </c>
      <c r="BC20" s="118"/>
      <c r="BD20" s="118"/>
      <c r="BE20" s="118"/>
      <c r="BF20" s="118"/>
      <c r="BG20" s="118"/>
      <c r="BH20" s="118"/>
      <c r="BI20" s="118"/>
      <c r="BJ20" s="118"/>
    </row>
    <row r="21" spans="1:62" x14ac:dyDescent="0.4">
      <c r="A21" s="119"/>
      <c r="B21" s="119"/>
      <c r="C21" s="119"/>
      <c r="D21" s="119"/>
      <c r="E21" s="119"/>
      <c r="F21" s="119"/>
      <c r="G21" s="119"/>
      <c r="H21" s="119"/>
      <c r="I21" s="120"/>
      <c r="J21" s="120"/>
      <c r="K21" s="120"/>
      <c r="L21" s="120"/>
      <c r="M21" s="120"/>
      <c r="N21" s="120"/>
      <c r="O21" s="120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20"/>
      <c r="AA21" s="120"/>
      <c r="AB21" s="120"/>
      <c r="AC21" s="120"/>
      <c r="AD21" s="120"/>
      <c r="AE21" s="120"/>
      <c r="AF21" s="120"/>
      <c r="AG21" s="120"/>
      <c r="AH21" s="120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</row>
    <row r="22" spans="1:62" x14ac:dyDescent="0.4">
      <c r="A22" s="119">
        <f>A9</f>
        <v>0</v>
      </c>
      <c r="B22" s="119"/>
      <c r="C22" s="119"/>
      <c r="D22" s="119"/>
      <c r="E22" s="119"/>
      <c r="F22" s="119"/>
      <c r="G22" s="119"/>
      <c r="H22" s="119"/>
      <c r="I22" s="120">
        <f>IFERROR(I16*補助金確定額算出表!K32/補助金確定額算出表!K36,0)</f>
        <v>0</v>
      </c>
      <c r="J22" s="120"/>
      <c r="K22" s="120"/>
      <c r="L22" s="120"/>
      <c r="M22" s="120"/>
      <c r="N22" s="120"/>
      <c r="O22" s="120"/>
      <c r="P22" s="118">
        <f>ROUNDDOWN(IFERROR(I16*補助金確定額算出表!K32/補助金確定額算出表!K36,0),0)</f>
        <v>0</v>
      </c>
      <c r="Q22" s="118"/>
      <c r="R22" s="118"/>
      <c r="S22" s="118"/>
      <c r="T22" s="118"/>
      <c r="U22" s="118"/>
      <c r="V22" s="118"/>
      <c r="W22" s="118"/>
      <c r="X22" s="118"/>
      <c r="Y22" s="118"/>
      <c r="Z22" s="120">
        <f>I22-P22</f>
        <v>0</v>
      </c>
      <c r="AA22" s="120"/>
      <c r="AB22" s="120"/>
      <c r="AC22" s="120"/>
      <c r="AD22" s="120"/>
      <c r="AE22" s="120"/>
      <c r="AF22" s="120"/>
      <c r="AG22" s="120"/>
      <c r="AH22" s="120"/>
      <c r="AI22" s="119" t="str">
        <f>IF(A22=0,"",_xlfn.RANK.EQ(Z22,Z20:AH25))</f>
        <v/>
      </c>
      <c r="AJ22" s="119"/>
      <c r="AK22" s="119"/>
      <c r="AL22" s="119"/>
      <c r="AM22" s="119"/>
      <c r="AN22" s="119"/>
      <c r="AO22" s="119"/>
      <c r="AP22" s="119"/>
      <c r="AQ22" s="119"/>
      <c r="AR22" s="119"/>
      <c r="AS22" s="118">
        <f>IF(AI22&lt;=Z16,1,0)</f>
        <v>0</v>
      </c>
      <c r="AT22" s="118"/>
      <c r="AU22" s="118"/>
      <c r="AV22" s="118"/>
      <c r="AW22" s="118"/>
      <c r="AX22" s="118"/>
      <c r="AY22" s="118"/>
      <c r="AZ22" s="118"/>
      <c r="BA22" s="118"/>
      <c r="BB22" s="118">
        <f>IF(A22=0,0,P22+AS22)</f>
        <v>0</v>
      </c>
      <c r="BC22" s="118"/>
      <c r="BD22" s="118"/>
      <c r="BE22" s="118"/>
      <c r="BF22" s="118"/>
      <c r="BG22" s="118"/>
      <c r="BH22" s="118"/>
      <c r="BI22" s="118"/>
      <c r="BJ22" s="118"/>
    </row>
    <row r="23" spans="1:62" x14ac:dyDescent="0.4">
      <c r="A23" s="119"/>
      <c r="B23" s="119"/>
      <c r="C23" s="119"/>
      <c r="D23" s="119"/>
      <c r="E23" s="119"/>
      <c r="F23" s="119"/>
      <c r="G23" s="119"/>
      <c r="H23" s="119"/>
      <c r="I23" s="120"/>
      <c r="J23" s="120"/>
      <c r="K23" s="120"/>
      <c r="L23" s="120"/>
      <c r="M23" s="120"/>
      <c r="N23" s="120"/>
      <c r="O23" s="120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20"/>
      <c r="AA23" s="120"/>
      <c r="AB23" s="120"/>
      <c r="AC23" s="120"/>
      <c r="AD23" s="120"/>
      <c r="AE23" s="120"/>
      <c r="AF23" s="120"/>
      <c r="AG23" s="120"/>
      <c r="AH23" s="120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</row>
    <row r="24" spans="1:62" x14ac:dyDescent="0.4">
      <c r="A24" s="119">
        <f>A11</f>
        <v>0</v>
      </c>
      <c r="B24" s="119"/>
      <c r="C24" s="119"/>
      <c r="D24" s="119"/>
      <c r="E24" s="119"/>
      <c r="F24" s="119"/>
      <c r="G24" s="119"/>
      <c r="H24" s="119"/>
      <c r="I24" s="120">
        <f>IFERROR(I16*補助金確定額算出表!K34/補助金確定額算出表!K36,0)</f>
        <v>0</v>
      </c>
      <c r="J24" s="120"/>
      <c r="K24" s="120"/>
      <c r="L24" s="120"/>
      <c r="M24" s="120"/>
      <c r="N24" s="120"/>
      <c r="O24" s="120"/>
      <c r="P24" s="118">
        <f>ROUNDDOWN(IFERROR(I16*補助金確定額算出表!K34/補助金確定額算出表!K36,0),0)</f>
        <v>0</v>
      </c>
      <c r="Q24" s="118"/>
      <c r="R24" s="118"/>
      <c r="S24" s="118"/>
      <c r="T24" s="118"/>
      <c r="U24" s="118"/>
      <c r="V24" s="118"/>
      <c r="W24" s="118"/>
      <c r="X24" s="118"/>
      <c r="Y24" s="118"/>
      <c r="Z24" s="120">
        <f>I24-P24</f>
        <v>0</v>
      </c>
      <c r="AA24" s="120"/>
      <c r="AB24" s="120"/>
      <c r="AC24" s="120"/>
      <c r="AD24" s="120"/>
      <c r="AE24" s="120"/>
      <c r="AF24" s="120"/>
      <c r="AG24" s="120"/>
      <c r="AH24" s="120"/>
      <c r="AI24" s="119" t="str">
        <f>IF(A24=0,"",_xlfn.RANK.EQ(Z24,Z20:AH25))</f>
        <v/>
      </c>
      <c r="AJ24" s="119"/>
      <c r="AK24" s="119"/>
      <c r="AL24" s="119"/>
      <c r="AM24" s="119"/>
      <c r="AN24" s="119"/>
      <c r="AO24" s="119"/>
      <c r="AP24" s="119"/>
      <c r="AQ24" s="119"/>
      <c r="AR24" s="119"/>
      <c r="AS24" s="118">
        <f>IF(AI24&lt;=Z16,1,0)</f>
        <v>0</v>
      </c>
      <c r="AT24" s="118"/>
      <c r="AU24" s="118"/>
      <c r="AV24" s="118"/>
      <c r="AW24" s="118"/>
      <c r="AX24" s="118"/>
      <c r="AY24" s="118"/>
      <c r="AZ24" s="118"/>
      <c r="BA24" s="118"/>
      <c r="BB24" s="118">
        <f>IF(A24=0,0,P24+AS24)</f>
        <v>0</v>
      </c>
      <c r="BC24" s="118"/>
      <c r="BD24" s="118"/>
      <c r="BE24" s="118"/>
      <c r="BF24" s="118"/>
      <c r="BG24" s="118"/>
      <c r="BH24" s="118"/>
      <c r="BI24" s="118"/>
      <c r="BJ24" s="118"/>
    </row>
    <row r="25" spans="1:62" x14ac:dyDescent="0.4">
      <c r="A25" s="119"/>
      <c r="B25" s="119"/>
      <c r="C25" s="119"/>
      <c r="D25" s="119"/>
      <c r="E25" s="119"/>
      <c r="F25" s="119"/>
      <c r="G25" s="119"/>
      <c r="H25" s="119"/>
      <c r="I25" s="120"/>
      <c r="J25" s="120"/>
      <c r="K25" s="120"/>
      <c r="L25" s="120"/>
      <c r="M25" s="120"/>
      <c r="N25" s="120"/>
      <c r="O25" s="120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20"/>
      <c r="AA25" s="120"/>
      <c r="AB25" s="120"/>
      <c r="AC25" s="120"/>
      <c r="AD25" s="120"/>
      <c r="AE25" s="120"/>
      <c r="AF25" s="120"/>
      <c r="AG25" s="120"/>
      <c r="AH25" s="120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</row>
    <row r="27" spans="1:62" x14ac:dyDescent="0.4">
      <c r="A27" s="119" t="s">
        <v>16</v>
      </c>
      <c r="B27" s="119"/>
      <c r="C27" s="119"/>
      <c r="D27" s="119"/>
      <c r="E27" s="119"/>
      <c r="F27" s="119"/>
      <c r="G27" s="119"/>
      <c r="H27" s="119"/>
      <c r="I27" s="119" t="s">
        <v>32</v>
      </c>
      <c r="J27" s="119"/>
      <c r="K27" s="119"/>
      <c r="L27" s="119"/>
      <c r="M27" s="119"/>
      <c r="N27" s="119"/>
      <c r="O27" s="119"/>
      <c r="P27" s="119" t="s">
        <v>47</v>
      </c>
      <c r="Q27" s="119"/>
      <c r="R27" s="119"/>
      <c r="S27" s="119"/>
      <c r="T27" s="119"/>
      <c r="U27" s="119"/>
      <c r="V27" s="119"/>
      <c r="W27" s="119"/>
      <c r="X27" s="119"/>
      <c r="Y27" s="119"/>
      <c r="Z27" s="119" t="s">
        <v>48</v>
      </c>
      <c r="AA27" s="119"/>
      <c r="AB27" s="119"/>
      <c r="AC27" s="119"/>
      <c r="AD27" s="119"/>
      <c r="AE27" s="119"/>
    </row>
    <row r="28" spans="1:62" x14ac:dyDescent="0.4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</row>
    <row r="29" spans="1:62" x14ac:dyDescent="0.4">
      <c r="A29" s="119"/>
      <c r="B29" s="119"/>
      <c r="C29" s="119"/>
      <c r="D29" s="119"/>
      <c r="E29" s="119"/>
      <c r="F29" s="119"/>
      <c r="G29" s="119"/>
      <c r="H29" s="119"/>
      <c r="I29" s="118">
        <f>MIN(補助金確定額算出表!K48,補助金確定額算出表!Y23)</f>
        <v>0</v>
      </c>
      <c r="J29" s="118"/>
      <c r="K29" s="118"/>
      <c r="L29" s="118"/>
      <c r="M29" s="118"/>
      <c r="N29" s="118"/>
      <c r="O29" s="118"/>
      <c r="P29" s="118">
        <f>SUM(P33:Y38)</f>
        <v>0</v>
      </c>
      <c r="Q29" s="118"/>
      <c r="R29" s="118"/>
      <c r="S29" s="118"/>
      <c r="T29" s="118"/>
      <c r="U29" s="118"/>
      <c r="V29" s="118"/>
      <c r="W29" s="118"/>
      <c r="X29" s="118"/>
      <c r="Y29" s="118"/>
      <c r="Z29" s="118">
        <f>I29-P29</f>
        <v>0</v>
      </c>
      <c r="AA29" s="118"/>
      <c r="AB29" s="118"/>
      <c r="AC29" s="118"/>
      <c r="AD29" s="118"/>
      <c r="AE29" s="118"/>
    </row>
    <row r="30" spans="1:62" x14ac:dyDescent="0.4">
      <c r="A30" s="122"/>
      <c r="B30" s="122"/>
      <c r="C30" s="122"/>
      <c r="D30" s="122"/>
      <c r="E30" s="122"/>
      <c r="F30" s="122"/>
      <c r="G30" s="122"/>
      <c r="H30" s="122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</row>
    <row r="31" spans="1:62" x14ac:dyDescent="0.4">
      <c r="A31" s="119" t="s">
        <v>49</v>
      </c>
      <c r="B31" s="119"/>
      <c r="C31" s="119"/>
      <c r="D31" s="119"/>
      <c r="E31" s="119"/>
      <c r="F31" s="119"/>
      <c r="G31" s="119"/>
      <c r="H31" s="119"/>
      <c r="I31" s="119" t="s">
        <v>36</v>
      </c>
      <c r="J31" s="119"/>
      <c r="K31" s="119"/>
      <c r="L31" s="119"/>
      <c r="M31" s="119"/>
      <c r="N31" s="119"/>
      <c r="O31" s="119"/>
      <c r="P31" s="119" t="s">
        <v>50</v>
      </c>
      <c r="Q31" s="119"/>
      <c r="R31" s="119"/>
      <c r="S31" s="119"/>
      <c r="T31" s="119"/>
      <c r="U31" s="119"/>
      <c r="V31" s="119"/>
      <c r="W31" s="119"/>
      <c r="X31" s="119"/>
      <c r="Y31" s="119"/>
      <c r="Z31" s="119" t="s">
        <v>51</v>
      </c>
      <c r="AA31" s="119"/>
      <c r="AB31" s="119"/>
      <c r="AC31" s="119"/>
      <c r="AD31" s="119"/>
      <c r="AE31" s="119"/>
      <c r="AF31" s="119"/>
      <c r="AG31" s="119"/>
      <c r="AH31" s="119"/>
      <c r="AI31" s="119" t="s">
        <v>52</v>
      </c>
      <c r="AJ31" s="119"/>
      <c r="AK31" s="119"/>
      <c r="AL31" s="119"/>
      <c r="AM31" s="119"/>
      <c r="AN31" s="119"/>
      <c r="AO31" s="119"/>
      <c r="AP31" s="119"/>
      <c r="AQ31" s="119"/>
      <c r="AR31" s="119"/>
      <c r="AS31" s="119" t="s">
        <v>53</v>
      </c>
      <c r="AT31" s="119"/>
      <c r="AU31" s="119"/>
      <c r="AV31" s="119"/>
      <c r="AW31" s="119"/>
      <c r="AX31" s="119"/>
      <c r="AY31" s="119"/>
      <c r="AZ31" s="119"/>
      <c r="BA31" s="119"/>
      <c r="BB31" s="119" t="s">
        <v>54</v>
      </c>
      <c r="BC31" s="119"/>
      <c r="BD31" s="119"/>
      <c r="BE31" s="119"/>
      <c r="BF31" s="119"/>
      <c r="BG31" s="119"/>
      <c r="BH31" s="119"/>
      <c r="BI31" s="119"/>
      <c r="BJ31" s="119"/>
    </row>
    <row r="32" spans="1:62" x14ac:dyDescent="0.4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</row>
    <row r="33" spans="1:62" x14ac:dyDescent="0.4">
      <c r="A33" s="119" t="s">
        <v>21</v>
      </c>
      <c r="B33" s="119"/>
      <c r="C33" s="119"/>
      <c r="D33" s="119"/>
      <c r="E33" s="119"/>
      <c r="F33" s="119"/>
      <c r="G33" s="119"/>
      <c r="H33" s="119"/>
      <c r="I33" s="120">
        <f>IFERROR(I29*補助金確定額算出表!K42/補助金確定額算出表!K48,0)</f>
        <v>0</v>
      </c>
      <c r="J33" s="120"/>
      <c r="K33" s="120"/>
      <c r="L33" s="120"/>
      <c r="M33" s="120"/>
      <c r="N33" s="120"/>
      <c r="O33" s="120"/>
      <c r="P33" s="118">
        <f>ROUNDDOWN(IFERROR(I29*補助金確定額算出表!K42/補助金確定額算出表!K48,0),0)</f>
        <v>0</v>
      </c>
      <c r="Q33" s="118"/>
      <c r="R33" s="118"/>
      <c r="S33" s="118"/>
      <c r="T33" s="118"/>
      <c r="U33" s="118"/>
      <c r="V33" s="118"/>
      <c r="W33" s="118"/>
      <c r="X33" s="118"/>
      <c r="Y33" s="118"/>
      <c r="Z33" s="120">
        <f>I33-P33</f>
        <v>0</v>
      </c>
      <c r="AA33" s="120"/>
      <c r="AB33" s="120"/>
      <c r="AC33" s="120"/>
      <c r="AD33" s="120"/>
      <c r="AE33" s="120"/>
      <c r="AF33" s="120"/>
      <c r="AG33" s="120"/>
      <c r="AH33" s="120"/>
      <c r="AI33" s="119">
        <f>_xlfn.RANK.EQ(Z33,Z33:AH38)</f>
        <v>1</v>
      </c>
      <c r="AJ33" s="119"/>
      <c r="AK33" s="119"/>
      <c r="AL33" s="119"/>
      <c r="AM33" s="119"/>
      <c r="AN33" s="119"/>
      <c r="AO33" s="119"/>
      <c r="AP33" s="119"/>
      <c r="AQ33" s="119"/>
      <c r="AR33" s="119"/>
      <c r="AS33" s="118">
        <f>IF(AI33&lt;=Z29,1,0)</f>
        <v>0</v>
      </c>
      <c r="AT33" s="118"/>
      <c r="AU33" s="118"/>
      <c r="AV33" s="118"/>
      <c r="AW33" s="118"/>
      <c r="AX33" s="118"/>
      <c r="AY33" s="118"/>
      <c r="AZ33" s="118"/>
      <c r="BA33" s="118"/>
      <c r="BB33" s="118">
        <f>P33+AS33</f>
        <v>0</v>
      </c>
      <c r="BC33" s="118"/>
      <c r="BD33" s="118"/>
      <c r="BE33" s="118"/>
      <c r="BF33" s="118"/>
      <c r="BG33" s="118"/>
      <c r="BH33" s="118"/>
      <c r="BI33" s="118"/>
      <c r="BJ33" s="118"/>
    </row>
    <row r="34" spans="1:62" x14ac:dyDescent="0.4">
      <c r="A34" s="119"/>
      <c r="B34" s="119"/>
      <c r="C34" s="119"/>
      <c r="D34" s="119"/>
      <c r="E34" s="119"/>
      <c r="F34" s="119"/>
      <c r="G34" s="119"/>
      <c r="H34" s="119"/>
      <c r="I34" s="120"/>
      <c r="J34" s="120"/>
      <c r="K34" s="120"/>
      <c r="L34" s="120"/>
      <c r="M34" s="120"/>
      <c r="N34" s="120"/>
      <c r="O34" s="120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20"/>
      <c r="AA34" s="120"/>
      <c r="AB34" s="120"/>
      <c r="AC34" s="120"/>
      <c r="AD34" s="120"/>
      <c r="AE34" s="120"/>
      <c r="AF34" s="120"/>
      <c r="AG34" s="120"/>
      <c r="AH34" s="120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</row>
    <row r="35" spans="1:62" x14ac:dyDescent="0.4">
      <c r="A35" s="119">
        <f>A9</f>
        <v>0</v>
      </c>
      <c r="B35" s="119"/>
      <c r="C35" s="119"/>
      <c r="D35" s="119"/>
      <c r="E35" s="119"/>
      <c r="F35" s="119"/>
      <c r="G35" s="119"/>
      <c r="H35" s="119"/>
      <c r="I35" s="120">
        <f>IFERROR(I29*補助金確定額算出表!K44/補助金確定額算出表!K48,0)</f>
        <v>0</v>
      </c>
      <c r="J35" s="120"/>
      <c r="K35" s="120"/>
      <c r="L35" s="120"/>
      <c r="M35" s="120"/>
      <c r="N35" s="120"/>
      <c r="O35" s="120"/>
      <c r="P35" s="118">
        <f>ROUNDDOWN(IFERROR(I29*補助金確定額算出表!K44/補助金確定額算出表!K48,0),0)</f>
        <v>0</v>
      </c>
      <c r="Q35" s="118"/>
      <c r="R35" s="118"/>
      <c r="S35" s="118"/>
      <c r="T35" s="118"/>
      <c r="U35" s="118"/>
      <c r="V35" s="118"/>
      <c r="W35" s="118"/>
      <c r="X35" s="118"/>
      <c r="Y35" s="118"/>
      <c r="Z35" s="120">
        <f>I35-P35</f>
        <v>0</v>
      </c>
      <c r="AA35" s="120"/>
      <c r="AB35" s="120"/>
      <c r="AC35" s="120"/>
      <c r="AD35" s="120"/>
      <c r="AE35" s="120"/>
      <c r="AF35" s="120"/>
      <c r="AG35" s="120"/>
      <c r="AH35" s="120"/>
      <c r="AI35" s="119" t="str">
        <f>IF(A35=0,"",_xlfn.RANK.EQ(Z35,Z33:AH38))</f>
        <v/>
      </c>
      <c r="AJ35" s="119"/>
      <c r="AK35" s="119"/>
      <c r="AL35" s="119"/>
      <c r="AM35" s="119"/>
      <c r="AN35" s="119"/>
      <c r="AO35" s="119"/>
      <c r="AP35" s="119"/>
      <c r="AQ35" s="119"/>
      <c r="AR35" s="119"/>
      <c r="AS35" s="118">
        <f>IF(AI35&lt;=Z29,1,0)</f>
        <v>0</v>
      </c>
      <c r="AT35" s="118"/>
      <c r="AU35" s="118"/>
      <c r="AV35" s="118"/>
      <c r="AW35" s="118"/>
      <c r="AX35" s="118"/>
      <c r="AY35" s="118"/>
      <c r="AZ35" s="118"/>
      <c r="BA35" s="118"/>
      <c r="BB35" s="118">
        <f>IF(A35=0,0,P35+AS35)</f>
        <v>0</v>
      </c>
      <c r="BC35" s="118"/>
      <c r="BD35" s="118"/>
      <c r="BE35" s="118"/>
      <c r="BF35" s="118"/>
      <c r="BG35" s="118"/>
      <c r="BH35" s="118"/>
      <c r="BI35" s="118"/>
      <c r="BJ35" s="118"/>
    </row>
    <row r="36" spans="1:62" x14ac:dyDescent="0.4">
      <c r="A36" s="119"/>
      <c r="B36" s="119"/>
      <c r="C36" s="119"/>
      <c r="D36" s="119"/>
      <c r="E36" s="119"/>
      <c r="F36" s="119"/>
      <c r="G36" s="119"/>
      <c r="H36" s="119"/>
      <c r="I36" s="120"/>
      <c r="J36" s="120"/>
      <c r="K36" s="120"/>
      <c r="L36" s="120"/>
      <c r="M36" s="120"/>
      <c r="N36" s="120"/>
      <c r="O36" s="120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20"/>
      <c r="AA36" s="120"/>
      <c r="AB36" s="120"/>
      <c r="AC36" s="120"/>
      <c r="AD36" s="120"/>
      <c r="AE36" s="120"/>
      <c r="AF36" s="120"/>
      <c r="AG36" s="120"/>
      <c r="AH36" s="120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</row>
    <row r="37" spans="1:62" x14ac:dyDescent="0.4">
      <c r="A37" s="119">
        <f>A11</f>
        <v>0</v>
      </c>
      <c r="B37" s="119"/>
      <c r="C37" s="119"/>
      <c r="D37" s="119"/>
      <c r="E37" s="119"/>
      <c r="F37" s="119"/>
      <c r="G37" s="119"/>
      <c r="H37" s="119"/>
      <c r="I37" s="120">
        <f>IFERROR(I29*補助金確定額算出表!K46/補助金確定額算出表!K48,0)</f>
        <v>0</v>
      </c>
      <c r="J37" s="120"/>
      <c r="K37" s="120"/>
      <c r="L37" s="120"/>
      <c r="M37" s="120"/>
      <c r="N37" s="120"/>
      <c r="O37" s="120"/>
      <c r="P37" s="118">
        <f>ROUNDDOWN(IFERROR(I29*補助金確定額算出表!K46/補助金確定額算出表!K48,0),0)</f>
        <v>0</v>
      </c>
      <c r="Q37" s="118"/>
      <c r="R37" s="118"/>
      <c r="S37" s="118"/>
      <c r="T37" s="118"/>
      <c r="U37" s="118"/>
      <c r="V37" s="118"/>
      <c r="W37" s="118"/>
      <c r="X37" s="118"/>
      <c r="Y37" s="118"/>
      <c r="Z37" s="120">
        <f>I37-P37</f>
        <v>0</v>
      </c>
      <c r="AA37" s="120"/>
      <c r="AB37" s="120"/>
      <c r="AC37" s="120"/>
      <c r="AD37" s="120"/>
      <c r="AE37" s="120"/>
      <c r="AF37" s="120"/>
      <c r="AG37" s="120"/>
      <c r="AH37" s="120"/>
      <c r="AI37" s="119" t="str">
        <f>IF(A37=0,"",_xlfn.RANK.EQ(Z37,Z33:AH38))</f>
        <v/>
      </c>
      <c r="AJ37" s="119"/>
      <c r="AK37" s="119"/>
      <c r="AL37" s="119"/>
      <c r="AM37" s="119"/>
      <c r="AN37" s="119"/>
      <c r="AO37" s="119"/>
      <c r="AP37" s="119"/>
      <c r="AQ37" s="119"/>
      <c r="AR37" s="119"/>
      <c r="AS37" s="118">
        <f>IF(AI37&lt;=Z29,1,0)</f>
        <v>0</v>
      </c>
      <c r="AT37" s="118"/>
      <c r="AU37" s="118"/>
      <c r="AV37" s="118"/>
      <c r="AW37" s="118"/>
      <c r="AX37" s="118"/>
      <c r="AY37" s="118"/>
      <c r="AZ37" s="118"/>
      <c r="BA37" s="118"/>
      <c r="BB37" s="118">
        <f>IF(A37=0,0,P37+AS37)</f>
        <v>0</v>
      </c>
      <c r="BC37" s="118"/>
      <c r="BD37" s="118"/>
      <c r="BE37" s="118"/>
      <c r="BF37" s="118"/>
      <c r="BG37" s="118"/>
      <c r="BH37" s="118"/>
      <c r="BI37" s="118"/>
      <c r="BJ37" s="118"/>
    </row>
    <row r="38" spans="1:62" x14ac:dyDescent="0.4">
      <c r="A38" s="119"/>
      <c r="B38" s="119"/>
      <c r="C38" s="119"/>
      <c r="D38" s="119"/>
      <c r="E38" s="119"/>
      <c r="F38" s="119"/>
      <c r="G38" s="119"/>
      <c r="H38" s="119"/>
      <c r="I38" s="120"/>
      <c r="J38" s="120"/>
      <c r="K38" s="120"/>
      <c r="L38" s="120"/>
      <c r="M38" s="120"/>
      <c r="N38" s="120"/>
      <c r="O38" s="120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20"/>
      <c r="AA38" s="120"/>
      <c r="AB38" s="120"/>
      <c r="AC38" s="120"/>
      <c r="AD38" s="120"/>
      <c r="AE38" s="120"/>
      <c r="AF38" s="120"/>
      <c r="AG38" s="120"/>
      <c r="AH38" s="120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</row>
    <row r="40" spans="1:62" x14ac:dyDescent="0.4">
      <c r="A40" s="119" t="s">
        <v>16</v>
      </c>
      <c r="B40" s="119"/>
      <c r="C40" s="119"/>
      <c r="D40" s="119"/>
      <c r="E40" s="119"/>
      <c r="F40" s="119"/>
      <c r="G40" s="119"/>
      <c r="H40" s="119"/>
      <c r="I40" s="121" t="s">
        <v>55</v>
      </c>
      <c r="J40" s="121"/>
      <c r="K40" s="121"/>
      <c r="L40" s="121"/>
      <c r="M40" s="121"/>
      <c r="N40" s="121"/>
      <c r="O40" s="121"/>
      <c r="P40" s="121" t="s">
        <v>56</v>
      </c>
      <c r="Q40" s="121"/>
      <c r="R40" s="121"/>
      <c r="S40" s="121"/>
      <c r="T40" s="121"/>
      <c r="U40" s="121"/>
      <c r="V40" s="121"/>
      <c r="W40" s="121"/>
      <c r="X40" s="121"/>
      <c r="Y40" s="121"/>
      <c r="Z40" s="119" t="s">
        <v>48</v>
      </c>
      <c r="AA40" s="119"/>
      <c r="AB40" s="119"/>
      <c r="AC40" s="119"/>
      <c r="AD40" s="119"/>
      <c r="AE40" s="119"/>
    </row>
    <row r="41" spans="1:62" x14ac:dyDescent="0.4">
      <c r="A41" s="119"/>
      <c r="B41" s="119"/>
      <c r="C41" s="119"/>
      <c r="D41" s="119"/>
      <c r="E41" s="119"/>
      <c r="F41" s="119"/>
      <c r="G41" s="119"/>
      <c r="H41" s="119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19"/>
      <c r="AA41" s="119"/>
      <c r="AB41" s="119"/>
      <c r="AC41" s="119"/>
      <c r="AD41" s="119"/>
      <c r="AE41" s="119"/>
    </row>
    <row r="42" spans="1:62" x14ac:dyDescent="0.4">
      <c r="A42" s="119"/>
      <c r="B42" s="119"/>
      <c r="C42" s="119"/>
      <c r="D42" s="119"/>
      <c r="E42" s="119"/>
      <c r="F42" s="119"/>
      <c r="G42" s="119"/>
      <c r="H42" s="119"/>
      <c r="I42" s="118">
        <f>IF(補助金確定額算出表!K48&lt;=補助金確定額算出表!Y23,0,IF(補助金確定額算出表!K48&lt;=補助金確定額算出表!AE23,補助金確定額算出表!K48-補助金確定額算出表!Y23,補助金確定額算出表!AE23-補助金確定額算出表!Y23))</f>
        <v>0</v>
      </c>
      <c r="J42" s="118"/>
      <c r="K42" s="118"/>
      <c r="L42" s="118"/>
      <c r="M42" s="118"/>
      <c r="N42" s="118"/>
      <c r="O42" s="118"/>
      <c r="P42" s="118">
        <f>SUM(P46:Y51)</f>
        <v>0</v>
      </c>
      <c r="Q42" s="118"/>
      <c r="R42" s="118"/>
      <c r="S42" s="118"/>
      <c r="T42" s="118"/>
      <c r="U42" s="118"/>
      <c r="V42" s="118"/>
      <c r="W42" s="118"/>
      <c r="X42" s="118"/>
      <c r="Y42" s="118"/>
      <c r="Z42" s="118">
        <f>I42-P42</f>
        <v>0</v>
      </c>
      <c r="AA42" s="118"/>
      <c r="AB42" s="118"/>
      <c r="AC42" s="118"/>
      <c r="AD42" s="118"/>
      <c r="AE42" s="118"/>
    </row>
    <row r="43" spans="1:62" x14ac:dyDescent="0.4">
      <c r="A43" s="122"/>
      <c r="B43" s="122"/>
      <c r="C43" s="122"/>
      <c r="D43" s="122"/>
      <c r="E43" s="122"/>
      <c r="F43" s="122"/>
      <c r="G43" s="122"/>
      <c r="H43" s="122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</row>
    <row r="44" spans="1:62" x14ac:dyDescent="0.4">
      <c r="A44" s="119" t="s">
        <v>49</v>
      </c>
      <c r="B44" s="119"/>
      <c r="C44" s="119"/>
      <c r="D44" s="119"/>
      <c r="E44" s="119"/>
      <c r="F44" s="119"/>
      <c r="G44" s="119"/>
      <c r="H44" s="119"/>
      <c r="I44" s="121" t="s">
        <v>59</v>
      </c>
      <c r="J44" s="121"/>
      <c r="K44" s="121"/>
      <c r="L44" s="121"/>
      <c r="M44" s="121"/>
      <c r="N44" s="121"/>
      <c r="O44" s="121"/>
      <c r="P44" s="119" t="s">
        <v>60</v>
      </c>
      <c r="Q44" s="119"/>
      <c r="R44" s="119"/>
      <c r="S44" s="119"/>
      <c r="T44" s="119"/>
      <c r="U44" s="119"/>
      <c r="V44" s="119"/>
      <c r="W44" s="119"/>
      <c r="X44" s="119"/>
      <c r="Y44" s="119"/>
      <c r="Z44" s="119" t="s">
        <v>61</v>
      </c>
      <c r="AA44" s="119"/>
      <c r="AB44" s="119"/>
      <c r="AC44" s="119"/>
      <c r="AD44" s="119"/>
      <c r="AE44" s="119"/>
      <c r="AF44" s="119"/>
      <c r="AG44" s="119"/>
      <c r="AH44" s="119"/>
      <c r="AI44" s="119" t="s">
        <v>62</v>
      </c>
      <c r="AJ44" s="119"/>
      <c r="AK44" s="119"/>
      <c r="AL44" s="119"/>
      <c r="AM44" s="119"/>
      <c r="AN44" s="119"/>
      <c r="AO44" s="119"/>
      <c r="AP44" s="119"/>
      <c r="AQ44" s="119"/>
      <c r="AR44" s="119"/>
      <c r="AS44" s="119" t="s">
        <v>63</v>
      </c>
      <c r="AT44" s="119"/>
      <c r="AU44" s="119"/>
      <c r="AV44" s="119"/>
      <c r="AW44" s="119"/>
      <c r="AX44" s="119"/>
      <c r="AY44" s="119"/>
      <c r="AZ44" s="119"/>
      <c r="BA44" s="119"/>
      <c r="BB44" s="119" t="s">
        <v>64</v>
      </c>
      <c r="BC44" s="119"/>
      <c r="BD44" s="119"/>
      <c r="BE44" s="119"/>
      <c r="BF44" s="119"/>
      <c r="BG44" s="119"/>
      <c r="BH44" s="119"/>
      <c r="BI44" s="119"/>
      <c r="BJ44" s="119"/>
    </row>
    <row r="45" spans="1:62" x14ac:dyDescent="0.4">
      <c r="A45" s="119"/>
      <c r="B45" s="119"/>
      <c r="C45" s="119"/>
      <c r="D45" s="119"/>
      <c r="E45" s="119"/>
      <c r="F45" s="119"/>
      <c r="G45" s="119"/>
      <c r="H45" s="119"/>
      <c r="I45" s="121"/>
      <c r="J45" s="121"/>
      <c r="K45" s="121"/>
      <c r="L45" s="121"/>
      <c r="M45" s="121"/>
      <c r="N45" s="121"/>
      <c r="O45" s="121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119"/>
      <c r="BG45" s="119"/>
      <c r="BH45" s="119"/>
      <c r="BI45" s="119"/>
      <c r="BJ45" s="119"/>
    </row>
    <row r="46" spans="1:62" x14ac:dyDescent="0.4">
      <c r="A46" s="119" t="s">
        <v>21</v>
      </c>
      <c r="B46" s="119"/>
      <c r="C46" s="119"/>
      <c r="D46" s="119"/>
      <c r="E46" s="119"/>
      <c r="F46" s="119"/>
      <c r="G46" s="119"/>
      <c r="H46" s="119"/>
      <c r="I46" s="120">
        <f>IFERROR(I42*補助金確定額算出表!K42/補助金確定額算出表!K48,0)</f>
        <v>0</v>
      </c>
      <c r="J46" s="120"/>
      <c r="K46" s="120"/>
      <c r="L46" s="120"/>
      <c r="M46" s="120"/>
      <c r="N46" s="120"/>
      <c r="O46" s="120"/>
      <c r="P46" s="118">
        <f>ROUNDDOWN(IFERROR(I42*補助金確定額算出表!K42/補助金確定額算出表!K48,0),0)</f>
        <v>0</v>
      </c>
      <c r="Q46" s="118"/>
      <c r="R46" s="118"/>
      <c r="S46" s="118"/>
      <c r="T46" s="118"/>
      <c r="U46" s="118"/>
      <c r="V46" s="118"/>
      <c r="W46" s="118"/>
      <c r="X46" s="118"/>
      <c r="Y46" s="118"/>
      <c r="Z46" s="120">
        <f>I46-P46</f>
        <v>0</v>
      </c>
      <c r="AA46" s="120"/>
      <c r="AB46" s="120"/>
      <c r="AC46" s="120"/>
      <c r="AD46" s="120"/>
      <c r="AE46" s="120"/>
      <c r="AF46" s="120"/>
      <c r="AG46" s="120"/>
      <c r="AH46" s="120"/>
      <c r="AI46" s="119">
        <f>_xlfn.RANK.EQ(Z46,Z46:AH51)</f>
        <v>1</v>
      </c>
      <c r="AJ46" s="119"/>
      <c r="AK46" s="119"/>
      <c r="AL46" s="119"/>
      <c r="AM46" s="119"/>
      <c r="AN46" s="119"/>
      <c r="AO46" s="119"/>
      <c r="AP46" s="119"/>
      <c r="AQ46" s="119"/>
      <c r="AR46" s="119"/>
      <c r="AS46" s="118">
        <f>IF(AI46&lt;=Z42,1,0)</f>
        <v>0</v>
      </c>
      <c r="AT46" s="118"/>
      <c r="AU46" s="118"/>
      <c r="AV46" s="118"/>
      <c r="AW46" s="118"/>
      <c r="AX46" s="118"/>
      <c r="AY46" s="118"/>
      <c r="AZ46" s="118"/>
      <c r="BA46" s="118"/>
      <c r="BB46" s="118">
        <f>P46+AS46</f>
        <v>0</v>
      </c>
      <c r="BC46" s="118"/>
      <c r="BD46" s="118"/>
      <c r="BE46" s="118"/>
      <c r="BF46" s="118"/>
      <c r="BG46" s="118"/>
      <c r="BH46" s="118"/>
      <c r="BI46" s="118"/>
      <c r="BJ46" s="118"/>
    </row>
    <row r="47" spans="1:62" x14ac:dyDescent="0.4">
      <c r="A47" s="119"/>
      <c r="B47" s="119"/>
      <c r="C47" s="119"/>
      <c r="D47" s="119"/>
      <c r="E47" s="119"/>
      <c r="F47" s="119"/>
      <c r="G47" s="119"/>
      <c r="H47" s="119"/>
      <c r="I47" s="120"/>
      <c r="J47" s="120"/>
      <c r="K47" s="120"/>
      <c r="L47" s="120"/>
      <c r="M47" s="120"/>
      <c r="N47" s="120"/>
      <c r="O47" s="120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20"/>
      <c r="AA47" s="120"/>
      <c r="AB47" s="120"/>
      <c r="AC47" s="120"/>
      <c r="AD47" s="120"/>
      <c r="AE47" s="120"/>
      <c r="AF47" s="120"/>
      <c r="AG47" s="120"/>
      <c r="AH47" s="120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</row>
    <row r="48" spans="1:62" x14ac:dyDescent="0.4">
      <c r="A48" s="119">
        <f>A9</f>
        <v>0</v>
      </c>
      <c r="B48" s="119"/>
      <c r="C48" s="119"/>
      <c r="D48" s="119"/>
      <c r="E48" s="119"/>
      <c r="F48" s="119"/>
      <c r="G48" s="119"/>
      <c r="H48" s="119"/>
      <c r="I48" s="120">
        <f>IFERROR(I42*補助金確定額算出表!K44/補助金確定額算出表!K48,0)</f>
        <v>0</v>
      </c>
      <c r="J48" s="120"/>
      <c r="K48" s="120"/>
      <c r="L48" s="120"/>
      <c r="M48" s="120"/>
      <c r="N48" s="120"/>
      <c r="O48" s="120"/>
      <c r="P48" s="118">
        <f>ROUNDDOWN(IFERROR(I42*補助金確定額算出表!K44/補助金確定額算出表!K48,0),0)</f>
        <v>0</v>
      </c>
      <c r="Q48" s="118"/>
      <c r="R48" s="118"/>
      <c r="S48" s="118"/>
      <c r="T48" s="118"/>
      <c r="U48" s="118"/>
      <c r="V48" s="118"/>
      <c r="W48" s="118"/>
      <c r="X48" s="118"/>
      <c r="Y48" s="118"/>
      <c r="Z48" s="120">
        <f>I48-P48</f>
        <v>0</v>
      </c>
      <c r="AA48" s="120"/>
      <c r="AB48" s="120"/>
      <c r="AC48" s="120"/>
      <c r="AD48" s="120"/>
      <c r="AE48" s="120"/>
      <c r="AF48" s="120"/>
      <c r="AG48" s="120"/>
      <c r="AH48" s="120"/>
      <c r="AI48" s="119" t="str">
        <f>IF(A48=0,"",_xlfn.RANK.EQ(Z48,Z46:AH51))</f>
        <v/>
      </c>
      <c r="AJ48" s="119"/>
      <c r="AK48" s="119"/>
      <c r="AL48" s="119"/>
      <c r="AM48" s="119"/>
      <c r="AN48" s="119"/>
      <c r="AO48" s="119"/>
      <c r="AP48" s="119"/>
      <c r="AQ48" s="119"/>
      <c r="AR48" s="119"/>
      <c r="AS48" s="118">
        <f>IF(AI48&lt;=Z42,1,0)</f>
        <v>0</v>
      </c>
      <c r="AT48" s="118"/>
      <c r="AU48" s="118"/>
      <c r="AV48" s="118"/>
      <c r="AW48" s="118"/>
      <c r="AX48" s="118"/>
      <c r="AY48" s="118"/>
      <c r="AZ48" s="118"/>
      <c r="BA48" s="118"/>
      <c r="BB48" s="118">
        <f>IF(A48=0,0,P48+AS48)</f>
        <v>0</v>
      </c>
      <c r="BC48" s="118"/>
      <c r="BD48" s="118"/>
      <c r="BE48" s="118"/>
      <c r="BF48" s="118"/>
      <c r="BG48" s="118"/>
      <c r="BH48" s="118"/>
      <c r="BI48" s="118"/>
      <c r="BJ48" s="118"/>
    </row>
    <row r="49" spans="1:62" x14ac:dyDescent="0.4">
      <c r="A49" s="119"/>
      <c r="B49" s="119"/>
      <c r="C49" s="119"/>
      <c r="D49" s="119"/>
      <c r="E49" s="119"/>
      <c r="F49" s="119"/>
      <c r="G49" s="119"/>
      <c r="H49" s="119"/>
      <c r="I49" s="120"/>
      <c r="J49" s="120"/>
      <c r="K49" s="120"/>
      <c r="L49" s="120"/>
      <c r="M49" s="120"/>
      <c r="N49" s="120"/>
      <c r="O49" s="120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20"/>
      <c r="AA49" s="120"/>
      <c r="AB49" s="120"/>
      <c r="AC49" s="120"/>
      <c r="AD49" s="120"/>
      <c r="AE49" s="120"/>
      <c r="AF49" s="120"/>
      <c r="AG49" s="120"/>
      <c r="AH49" s="120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</row>
    <row r="50" spans="1:62" x14ac:dyDescent="0.4">
      <c r="A50" s="119">
        <f>A11</f>
        <v>0</v>
      </c>
      <c r="B50" s="119"/>
      <c r="C50" s="119"/>
      <c r="D50" s="119"/>
      <c r="E50" s="119"/>
      <c r="F50" s="119"/>
      <c r="G50" s="119"/>
      <c r="H50" s="119"/>
      <c r="I50" s="120">
        <f>IFERROR(I42*補助金確定額算出表!K46/補助金確定額算出表!K48,0)</f>
        <v>0</v>
      </c>
      <c r="J50" s="120"/>
      <c r="K50" s="120"/>
      <c r="L50" s="120"/>
      <c r="M50" s="120"/>
      <c r="N50" s="120"/>
      <c r="O50" s="120"/>
      <c r="P50" s="118">
        <f>ROUNDDOWN(IFERROR(I42*補助金確定額算出表!K46/補助金確定額算出表!K48,0),0)</f>
        <v>0</v>
      </c>
      <c r="Q50" s="118"/>
      <c r="R50" s="118"/>
      <c r="S50" s="118"/>
      <c r="T50" s="118"/>
      <c r="U50" s="118"/>
      <c r="V50" s="118"/>
      <c r="W50" s="118"/>
      <c r="X50" s="118"/>
      <c r="Y50" s="118"/>
      <c r="Z50" s="120">
        <f>I50-P50</f>
        <v>0</v>
      </c>
      <c r="AA50" s="120"/>
      <c r="AB50" s="120"/>
      <c r="AC50" s="120"/>
      <c r="AD50" s="120"/>
      <c r="AE50" s="120"/>
      <c r="AF50" s="120"/>
      <c r="AG50" s="120"/>
      <c r="AH50" s="120"/>
      <c r="AI50" s="119" t="str">
        <f>IF(A50=0,"",_xlfn.RANK.EQ(Z50,Z46:AH51))</f>
        <v/>
      </c>
      <c r="AJ50" s="119"/>
      <c r="AK50" s="119"/>
      <c r="AL50" s="119"/>
      <c r="AM50" s="119"/>
      <c r="AN50" s="119"/>
      <c r="AO50" s="119"/>
      <c r="AP50" s="119"/>
      <c r="AQ50" s="119"/>
      <c r="AR50" s="119"/>
      <c r="AS50" s="118">
        <f>IF(AI50&lt;=Z42,1,0)</f>
        <v>0</v>
      </c>
      <c r="AT50" s="118"/>
      <c r="AU50" s="118"/>
      <c r="AV50" s="118"/>
      <c r="AW50" s="118"/>
      <c r="AX50" s="118"/>
      <c r="AY50" s="118"/>
      <c r="AZ50" s="118"/>
      <c r="BA50" s="118"/>
      <c r="BB50" s="118">
        <f>IF(A50=0,0,P50+AS50)</f>
        <v>0</v>
      </c>
      <c r="BC50" s="118"/>
      <c r="BD50" s="118"/>
      <c r="BE50" s="118"/>
      <c r="BF50" s="118"/>
      <c r="BG50" s="118"/>
      <c r="BH50" s="118"/>
      <c r="BI50" s="118"/>
      <c r="BJ50" s="118"/>
    </row>
    <row r="51" spans="1:62" x14ac:dyDescent="0.4">
      <c r="A51" s="119"/>
      <c r="B51" s="119"/>
      <c r="C51" s="119"/>
      <c r="D51" s="119"/>
      <c r="E51" s="119"/>
      <c r="F51" s="119"/>
      <c r="G51" s="119"/>
      <c r="H51" s="119"/>
      <c r="I51" s="120"/>
      <c r="J51" s="120"/>
      <c r="K51" s="120"/>
      <c r="L51" s="120"/>
      <c r="M51" s="120"/>
      <c r="N51" s="120"/>
      <c r="O51" s="120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20"/>
      <c r="AA51" s="120"/>
      <c r="AB51" s="120"/>
      <c r="AC51" s="120"/>
      <c r="AD51" s="120"/>
      <c r="AE51" s="120"/>
      <c r="AF51" s="120"/>
      <c r="AG51" s="120"/>
      <c r="AH51" s="120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</row>
    <row r="53" spans="1:62" x14ac:dyDescent="0.4">
      <c r="A53" s="119" t="s">
        <v>58</v>
      </c>
      <c r="B53" s="119"/>
      <c r="C53" s="119"/>
      <c r="D53" s="119"/>
      <c r="E53" s="119"/>
      <c r="F53" s="119"/>
      <c r="G53" s="119"/>
      <c r="H53" s="119"/>
      <c r="I53" s="119" t="s">
        <v>32</v>
      </c>
      <c r="J53" s="119"/>
      <c r="K53" s="119"/>
      <c r="L53" s="119"/>
      <c r="M53" s="119"/>
      <c r="N53" s="119"/>
      <c r="O53" s="119"/>
      <c r="P53" s="119" t="s">
        <v>47</v>
      </c>
      <c r="Q53" s="119"/>
      <c r="R53" s="119"/>
      <c r="S53" s="119"/>
      <c r="T53" s="119"/>
      <c r="U53" s="119"/>
      <c r="V53" s="119"/>
      <c r="W53" s="119"/>
      <c r="X53" s="119"/>
      <c r="Y53" s="119"/>
      <c r="Z53" s="119" t="s">
        <v>48</v>
      </c>
      <c r="AA53" s="119"/>
      <c r="AB53" s="119"/>
      <c r="AC53" s="119"/>
      <c r="AD53" s="119"/>
      <c r="AE53" s="119"/>
    </row>
    <row r="54" spans="1:62" x14ac:dyDescent="0.4">
      <c r="A54" s="119"/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</row>
    <row r="55" spans="1:62" x14ac:dyDescent="0.4">
      <c r="A55" s="119"/>
      <c r="B55" s="119"/>
      <c r="C55" s="119"/>
      <c r="D55" s="119"/>
      <c r="E55" s="119"/>
      <c r="F55" s="119"/>
      <c r="G55" s="119"/>
      <c r="H55" s="119"/>
      <c r="I55" s="118">
        <f>MIN(補助金確定額算出表!K60,補助金確定額算出表!AQ23)</f>
        <v>0</v>
      </c>
      <c r="J55" s="118"/>
      <c r="K55" s="118"/>
      <c r="L55" s="118"/>
      <c r="M55" s="118"/>
      <c r="N55" s="118"/>
      <c r="O55" s="118"/>
      <c r="P55" s="118">
        <f>P59+P61+P63</f>
        <v>0</v>
      </c>
      <c r="Q55" s="118"/>
      <c r="R55" s="118"/>
      <c r="S55" s="118"/>
      <c r="T55" s="118"/>
      <c r="U55" s="118"/>
      <c r="V55" s="118"/>
      <c r="W55" s="118"/>
      <c r="X55" s="118"/>
      <c r="Y55" s="118"/>
      <c r="Z55" s="118">
        <f>I55-P55</f>
        <v>0</v>
      </c>
      <c r="AA55" s="118"/>
      <c r="AB55" s="118"/>
      <c r="AC55" s="118"/>
      <c r="AD55" s="118"/>
      <c r="AE55" s="118"/>
    </row>
    <row r="56" spans="1:62" x14ac:dyDescent="0.4">
      <c r="A56" s="122"/>
      <c r="B56" s="122"/>
      <c r="C56" s="122"/>
      <c r="D56" s="122"/>
      <c r="E56" s="122"/>
      <c r="F56" s="122"/>
      <c r="G56" s="122"/>
      <c r="H56" s="122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</row>
    <row r="57" spans="1:62" x14ac:dyDescent="0.4">
      <c r="A57" s="119" t="s">
        <v>49</v>
      </c>
      <c r="B57" s="119"/>
      <c r="C57" s="119"/>
      <c r="D57" s="119"/>
      <c r="E57" s="119"/>
      <c r="F57" s="119"/>
      <c r="G57" s="119"/>
      <c r="H57" s="119"/>
      <c r="I57" s="119" t="s">
        <v>36</v>
      </c>
      <c r="J57" s="119"/>
      <c r="K57" s="119"/>
      <c r="L57" s="119"/>
      <c r="M57" s="119"/>
      <c r="N57" s="119"/>
      <c r="O57" s="119"/>
      <c r="P57" s="119" t="s">
        <v>50</v>
      </c>
      <c r="Q57" s="119"/>
      <c r="R57" s="119"/>
      <c r="S57" s="119"/>
      <c r="T57" s="119"/>
      <c r="U57" s="119"/>
      <c r="V57" s="119"/>
      <c r="W57" s="119"/>
      <c r="X57" s="119"/>
      <c r="Y57" s="119"/>
      <c r="Z57" s="119" t="s">
        <v>51</v>
      </c>
      <c r="AA57" s="119"/>
      <c r="AB57" s="119"/>
      <c r="AC57" s="119"/>
      <c r="AD57" s="119"/>
      <c r="AE57" s="119"/>
      <c r="AF57" s="119"/>
      <c r="AG57" s="119"/>
      <c r="AH57" s="119"/>
      <c r="AI57" s="119" t="s">
        <v>52</v>
      </c>
      <c r="AJ57" s="119"/>
      <c r="AK57" s="119"/>
      <c r="AL57" s="119"/>
      <c r="AM57" s="119"/>
      <c r="AN57" s="119"/>
      <c r="AO57" s="119"/>
      <c r="AP57" s="119"/>
      <c r="AQ57" s="119"/>
      <c r="AR57" s="119"/>
      <c r="AS57" s="119" t="s">
        <v>53</v>
      </c>
      <c r="AT57" s="119"/>
      <c r="AU57" s="119"/>
      <c r="AV57" s="119"/>
      <c r="AW57" s="119"/>
      <c r="AX57" s="119"/>
      <c r="AY57" s="119"/>
      <c r="AZ57" s="119"/>
      <c r="BA57" s="119"/>
      <c r="BB57" s="119" t="s">
        <v>54</v>
      </c>
      <c r="BC57" s="119"/>
      <c r="BD57" s="119"/>
      <c r="BE57" s="119"/>
      <c r="BF57" s="119"/>
      <c r="BG57" s="119"/>
      <c r="BH57" s="119"/>
      <c r="BI57" s="119"/>
      <c r="BJ57" s="119"/>
    </row>
    <row r="58" spans="1:62" x14ac:dyDescent="0.4">
      <c r="A58" s="119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</row>
    <row r="59" spans="1:62" x14ac:dyDescent="0.4">
      <c r="A59" s="119" t="s">
        <v>21</v>
      </c>
      <c r="B59" s="119"/>
      <c r="C59" s="119"/>
      <c r="D59" s="119"/>
      <c r="E59" s="119"/>
      <c r="F59" s="119"/>
      <c r="G59" s="119"/>
      <c r="H59" s="119"/>
      <c r="I59" s="120">
        <f>IFERROR(I55*補助金確定額算出表!K54/補助金確定額算出表!K60,0)</f>
        <v>0</v>
      </c>
      <c r="J59" s="120"/>
      <c r="K59" s="120"/>
      <c r="L59" s="120"/>
      <c r="M59" s="120"/>
      <c r="N59" s="120"/>
      <c r="O59" s="120"/>
      <c r="P59" s="118">
        <f>ROUNDDOWN(IFERROR(I55*補助金確定額算出表!K54/補助金確定額算出表!K60,0),0)</f>
        <v>0</v>
      </c>
      <c r="Q59" s="118"/>
      <c r="R59" s="118"/>
      <c r="S59" s="118"/>
      <c r="T59" s="118"/>
      <c r="U59" s="118"/>
      <c r="V59" s="118"/>
      <c r="W59" s="118"/>
      <c r="X59" s="118"/>
      <c r="Y59" s="118"/>
      <c r="Z59" s="120">
        <f>I59-P59</f>
        <v>0</v>
      </c>
      <c r="AA59" s="120"/>
      <c r="AB59" s="120"/>
      <c r="AC59" s="120"/>
      <c r="AD59" s="120"/>
      <c r="AE59" s="120"/>
      <c r="AF59" s="120"/>
      <c r="AG59" s="120"/>
      <c r="AH59" s="120"/>
      <c r="AI59" s="119">
        <f>_xlfn.RANK.EQ(Z59,Z59:AH64)</f>
        <v>1</v>
      </c>
      <c r="AJ59" s="119"/>
      <c r="AK59" s="119"/>
      <c r="AL59" s="119"/>
      <c r="AM59" s="119"/>
      <c r="AN59" s="119"/>
      <c r="AO59" s="119"/>
      <c r="AP59" s="119"/>
      <c r="AQ59" s="119"/>
      <c r="AR59" s="119"/>
      <c r="AS59" s="118">
        <f>IF(AI59&lt;=Z55,1,0)</f>
        <v>0</v>
      </c>
      <c r="AT59" s="118"/>
      <c r="AU59" s="118"/>
      <c r="AV59" s="118"/>
      <c r="AW59" s="118"/>
      <c r="AX59" s="118"/>
      <c r="AY59" s="118"/>
      <c r="AZ59" s="118"/>
      <c r="BA59" s="118"/>
      <c r="BB59" s="118">
        <f>P59+AS59</f>
        <v>0</v>
      </c>
      <c r="BC59" s="118"/>
      <c r="BD59" s="118"/>
      <c r="BE59" s="118"/>
      <c r="BF59" s="118"/>
      <c r="BG59" s="118"/>
      <c r="BH59" s="118"/>
      <c r="BI59" s="118"/>
      <c r="BJ59" s="118"/>
    </row>
    <row r="60" spans="1:62" x14ac:dyDescent="0.4">
      <c r="A60" s="119"/>
      <c r="B60" s="119"/>
      <c r="C60" s="119"/>
      <c r="D60" s="119"/>
      <c r="E60" s="119"/>
      <c r="F60" s="119"/>
      <c r="G60" s="119"/>
      <c r="H60" s="119"/>
      <c r="I60" s="120"/>
      <c r="J60" s="120"/>
      <c r="K60" s="120"/>
      <c r="L60" s="120"/>
      <c r="M60" s="120"/>
      <c r="N60" s="120"/>
      <c r="O60" s="120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20"/>
      <c r="AA60" s="120"/>
      <c r="AB60" s="120"/>
      <c r="AC60" s="120"/>
      <c r="AD60" s="120"/>
      <c r="AE60" s="120"/>
      <c r="AF60" s="120"/>
      <c r="AG60" s="120"/>
      <c r="AH60" s="120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  <c r="BI60" s="118"/>
      <c r="BJ60" s="118"/>
    </row>
    <row r="61" spans="1:62" x14ac:dyDescent="0.4">
      <c r="A61" s="119">
        <f>A9</f>
        <v>0</v>
      </c>
      <c r="B61" s="119"/>
      <c r="C61" s="119"/>
      <c r="D61" s="119"/>
      <c r="E61" s="119"/>
      <c r="F61" s="119"/>
      <c r="G61" s="119"/>
      <c r="H61" s="119"/>
      <c r="I61" s="120">
        <f>IFERROR(I55*補助金確定額算出表!K56/補助金確定額算出表!K60,0)</f>
        <v>0</v>
      </c>
      <c r="J61" s="120"/>
      <c r="K61" s="120"/>
      <c r="L61" s="120"/>
      <c r="M61" s="120"/>
      <c r="N61" s="120"/>
      <c r="O61" s="120"/>
      <c r="P61" s="118">
        <f>ROUNDDOWN(IFERROR(I55*補助金確定額算出表!K56/補助金確定額算出表!K60,0),0)</f>
        <v>0</v>
      </c>
      <c r="Q61" s="118"/>
      <c r="R61" s="118"/>
      <c r="S61" s="118"/>
      <c r="T61" s="118"/>
      <c r="U61" s="118"/>
      <c r="V61" s="118"/>
      <c r="W61" s="118"/>
      <c r="X61" s="118"/>
      <c r="Y61" s="118"/>
      <c r="Z61" s="120">
        <f>I61-P61</f>
        <v>0</v>
      </c>
      <c r="AA61" s="120"/>
      <c r="AB61" s="120"/>
      <c r="AC61" s="120"/>
      <c r="AD61" s="120"/>
      <c r="AE61" s="120"/>
      <c r="AF61" s="120"/>
      <c r="AG61" s="120"/>
      <c r="AH61" s="120"/>
      <c r="AI61" s="119" t="str">
        <f>IF(A61=0,"",_xlfn.RANK.EQ(Z61,Z59:AH64))</f>
        <v/>
      </c>
      <c r="AJ61" s="119"/>
      <c r="AK61" s="119"/>
      <c r="AL61" s="119"/>
      <c r="AM61" s="119"/>
      <c r="AN61" s="119"/>
      <c r="AO61" s="119"/>
      <c r="AP61" s="119"/>
      <c r="AQ61" s="119"/>
      <c r="AR61" s="119"/>
      <c r="AS61" s="118">
        <f>IF(AI61&lt;=Z55,1,0)</f>
        <v>0</v>
      </c>
      <c r="AT61" s="118"/>
      <c r="AU61" s="118"/>
      <c r="AV61" s="118"/>
      <c r="AW61" s="118"/>
      <c r="AX61" s="118"/>
      <c r="AY61" s="118"/>
      <c r="AZ61" s="118"/>
      <c r="BA61" s="118"/>
      <c r="BB61" s="118">
        <f>IF(A61=0,0,P61+AS61)</f>
        <v>0</v>
      </c>
      <c r="BC61" s="118"/>
      <c r="BD61" s="118"/>
      <c r="BE61" s="118"/>
      <c r="BF61" s="118"/>
      <c r="BG61" s="118"/>
      <c r="BH61" s="118"/>
      <c r="BI61" s="118"/>
      <c r="BJ61" s="118"/>
    </row>
    <row r="62" spans="1:62" x14ac:dyDescent="0.4">
      <c r="A62" s="119"/>
      <c r="B62" s="119"/>
      <c r="C62" s="119"/>
      <c r="D62" s="119"/>
      <c r="E62" s="119"/>
      <c r="F62" s="119"/>
      <c r="G62" s="119"/>
      <c r="H62" s="119"/>
      <c r="I62" s="120"/>
      <c r="J62" s="120"/>
      <c r="K62" s="120"/>
      <c r="L62" s="120"/>
      <c r="M62" s="120"/>
      <c r="N62" s="120"/>
      <c r="O62" s="120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20"/>
      <c r="AA62" s="120"/>
      <c r="AB62" s="120"/>
      <c r="AC62" s="120"/>
      <c r="AD62" s="120"/>
      <c r="AE62" s="120"/>
      <c r="AF62" s="120"/>
      <c r="AG62" s="120"/>
      <c r="AH62" s="120"/>
      <c r="AI62" s="119"/>
      <c r="AJ62" s="119"/>
      <c r="AK62" s="119"/>
      <c r="AL62" s="119"/>
      <c r="AM62" s="119"/>
      <c r="AN62" s="119"/>
      <c r="AO62" s="119"/>
      <c r="AP62" s="119"/>
      <c r="AQ62" s="119"/>
      <c r="AR62" s="119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  <c r="BI62" s="118"/>
      <c r="BJ62" s="118"/>
    </row>
    <row r="63" spans="1:62" x14ac:dyDescent="0.4">
      <c r="A63" s="119">
        <f>A11</f>
        <v>0</v>
      </c>
      <c r="B63" s="119"/>
      <c r="C63" s="119"/>
      <c r="D63" s="119"/>
      <c r="E63" s="119"/>
      <c r="F63" s="119"/>
      <c r="G63" s="119"/>
      <c r="H63" s="119"/>
      <c r="I63" s="120">
        <f>IFERROR(I55*補助金確定額算出表!K58/補助金確定額算出表!K60,0)</f>
        <v>0</v>
      </c>
      <c r="J63" s="120"/>
      <c r="K63" s="120"/>
      <c r="L63" s="120"/>
      <c r="M63" s="120"/>
      <c r="N63" s="120"/>
      <c r="O63" s="120"/>
      <c r="P63" s="118">
        <f>ROUNDDOWN(IFERROR(I55*補助金確定額算出表!K58/補助金確定額算出表!K60,0),0)</f>
        <v>0</v>
      </c>
      <c r="Q63" s="118"/>
      <c r="R63" s="118"/>
      <c r="S63" s="118"/>
      <c r="T63" s="118"/>
      <c r="U63" s="118"/>
      <c r="V63" s="118"/>
      <c r="W63" s="118"/>
      <c r="X63" s="118"/>
      <c r="Y63" s="118"/>
      <c r="Z63" s="120">
        <f>I63-P63</f>
        <v>0</v>
      </c>
      <c r="AA63" s="120"/>
      <c r="AB63" s="120"/>
      <c r="AC63" s="120"/>
      <c r="AD63" s="120"/>
      <c r="AE63" s="120"/>
      <c r="AF63" s="120"/>
      <c r="AG63" s="120"/>
      <c r="AH63" s="120"/>
      <c r="AI63" s="119" t="str">
        <f>IF(A63=0,"",_xlfn.RANK.EQ(Z63,Z59:AH64))</f>
        <v/>
      </c>
      <c r="AJ63" s="119"/>
      <c r="AK63" s="119"/>
      <c r="AL63" s="119"/>
      <c r="AM63" s="119"/>
      <c r="AN63" s="119"/>
      <c r="AO63" s="119"/>
      <c r="AP63" s="119"/>
      <c r="AQ63" s="119"/>
      <c r="AR63" s="119"/>
      <c r="AS63" s="118">
        <f>IF(AI63&lt;=Z55,1,0)</f>
        <v>0</v>
      </c>
      <c r="AT63" s="118"/>
      <c r="AU63" s="118"/>
      <c r="AV63" s="118"/>
      <c r="AW63" s="118"/>
      <c r="AX63" s="118"/>
      <c r="AY63" s="118"/>
      <c r="AZ63" s="118"/>
      <c r="BA63" s="118"/>
      <c r="BB63" s="118">
        <f>IF(A63=0,0,P63+AS63)</f>
        <v>0</v>
      </c>
      <c r="BC63" s="118"/>
      <c r="BD63" s="118"/>
      <c r="BE63" s="118"/>
      <c r="BF63" s="118"/>
      <c r="BG63" s="118"/>
      <c r="BH63" s="118"/>
      <c r="BI63" s="118"/>
      <c r="BJ63" s="118"/>
    </row>
    <row r="64" spans="1:62" x14ac:dyDescent="0.4">
      <c r="A64" s="119"/>
      <c r="B64" s="119"/>
      <c r="C64" s="119"/>
      <c r="D64" s="119"/>
      <c r="E64" s="119"/>
      <c r="F64" s="119"/>
      <c r="G64" s="119"/>
      <c r="H64" s="119"/>
      <c r="I64" s="120"/>
      <c r="J64" s="120"/>
      <c r="K64" s="120"/>
      <c r="L64" s="120"/>
      <c r="M64" s="120"/>
      <c r="N64" s="120"/>
      <c r="O64" s="120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20"/>
      <c r="AA64" s="120"/>
      <c r="AB64" s="120"/>
      <c r="AC64" s="120"/>
      <c r="AD64" s="120"/>
      <c r="AE64" s="120"/>
      <c r="AF64" s="120"/>
      <c r="AG64" s="120"/>
      <c r="AH64" s="120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118"/>
      <c r="BI64" s="118"/>
      <c r="BJ64" s="118"/>
    </row>
    <row r="66" spans="1:62" x14ac:dyDescent="0.4">
      <c r="A66" s="119" t="s">
        <v>58</v>
      </c>
      <c r="B66" s="119"/>
      <c r="C66" s="119"/>
      <c r="D66" s="119"/>
      <c r="E66" s="119"/>
      <c r="F66" s="119"/>
      <c r="G66" s="119"/>
      <c r="H66" s="119"/>
      <c r="I66" s="121" t="s">
        <v>55</v>
      </c>
      <c r="J66" s="121"/>
      <c r="K66" s="121"/>
      <c r="L66" s="121"/>
      <c r="M66" s="121"/>
      <c r="N66" s="121"/>
      <c r="O66" s="121"/>
      <c r="P66" s="121" t="s">
        <v>56</v>
      </c>
      <c r="Q66" s="121"/>
      <c r="R66" s="121"/>
      <c r="S66" s="121"/>
      <c r="T66" s="121"/>
      <c r="U66" s="121"/>
      <c r="V66" s="121"/>
      <c r="W66" s="121"/>
      <c r="X66" s="121"/>
      <c r="Y66" s="121"/>
      <c r="Z66" s="119" t="s">
        <v>48</v>
      </c>
      <c r="AA66" s="119"/>
      <c r="AB66" s="119"/>
      <c r="AC66" s="119"/>
      <c r="AD66" s="119"/>
      <c r="AE66" s="119"/>
    </row>
    <row r="67" spans="1:62" x14ac:dyDescent="0.4">
      <c r="A67" s="119"/>
      <c r="B67" s="119"/>
      <c r="C67" s="119"/>
      <c r="D67" s="119"/>
      <c r="E67" s="119"/>
      <c r="F67" s="119"/>
      <c r="G67" s="119"/>
      <c r="H67" s="119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19"/>
      <c r="AA67" s="119"/>
      <c r="AB67" s="119"/>
      <c r="AC67" s="119"/>
      <c r="AD67" s="119"/>
      <c r="AE67" s="119"/>
    </row>
    <row r="68" spans="1:62" x14ac:dyDescent="0.4">
      <c r="A68" s="119"/>
      <c r="B68" s="119"/>
      <c r="C68" s="119"/>
      <c r="D68" s="119"/>
      <c r="E68" s="119"/>
      <c r="F68" s="119"/>
      <c r="G68" s="119"/>
      <c r="H68" s="119"/>
      <c r="I68" s="118">
        <f>IF(補助金確定額算出表!K60&lt;=補助金確定額算出表!AQ23,0,IF(補助金確定額算出表!K60&lt;=補助金確定額算出表!AW23,補助金確定額算出表!K60-補助金確定額算出表!AQ23,補助金確定額算出表!AW23-補助金確定額算出表!AQ23))</f>
        <v>0</v>
      </c>
      <c r="J68" s="118"/>
      <c r="K68" s="118"/>
      <c r="L68" s="118"/>
      <c r="M68" s="118"/>
      <c r="N68" s="118"/>
      <c r="O68" s="118"/>
      <c r="P68" s="118">
        <f>P72+P74+P76</f>
        <v>0</v>
      </c>
      <c r="Q68" s="118"/>
      <c r="R68" s="118"/>
      <c r="S68" s="118"/>
      <c r="T68" s="118"/>
      <c r="U68" s="118"/>
      <c r="V68" s="118"/>
      <c r="W68" s="118"/>
      <c r="X68" s="118"/>
      <c r="Y68" s="118"/>
      <c r="Z68" s="118">
        <f>I68-P68</f>
        <v>0</v>
      </c>
      <c r="AA68" s="118"/>
      <c r="AB68" s="118"/>
      <c r="AC68" s="118"/>
      <c r="AD68" s="118"/>
      <c r="AE68" s="118"/>
    </row>
    <row r="69" spans="1:62" x14ac:dyDescent="0.4">
      <c r="A69" s="122"/>
      <c r="B69" s="122"/>
      <c r="C69" s="122"/>
      <c r="D69" s="122"/>
      <c r="E69" s="122"/>
      <c r="F69" s="122"/>
      <c r="G69" s="122"/>
      <c r="H69" s="122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</row>
    <row r="70" spans="1:62" x14ac:dyDescent="0.4">
      <c r="A70" s="119" t="s">
        <v>49</v>
      </c>
      <c r="B70" s="119"/>
      <c r="C70" s="119"/>
      <c r="D70" s="119"/>
      <c r="E70" s="119"/>
      <c r="F70" s="119"/>
      <c r="G70" s="119"/>
      <c r="H70" s="119"/>
      <c r="I70" s="121" t="s">
        <v>57</v>
      </c>
      <c r="J70" s="121"/>
      <c r="K70" s="121"/>
      <c r="L70" s="121"/>
      <c r="M70" s="121"/>
      <c r="N70" s="121"/>
      <c r="O70" s="121"/>
      <c r="P70" s="119" t="s">
        <v>50</v>
      </c>
      <c r="Q70" s="119"/>
      <c r="R70" s="119"/>
      <c r="S70" s="119"/>
      <c r="T70" s="119"/>
      <c r="U70" s="119"/>
      <c r="V70" s="119"/>
      <c r="W70" s="119"/>
      <c r="X70" s="119"/>
      <c r="Y70" s="119"/>
      <c r="Z70" s="119" t="s">
        <v>51</v>
      </c>
      <c r="AA70" s="119"/>
      <c r="AB70" s="119"/>
      <c r="AC70" s="119"/>
      <c r="AD70" s="119"/>
      <c r="AE70" s="119"/>
      <c r="AF70" s="119"/>
      <c r="AG70" s="119"/>
      <c r="AH70" s="119"/>
      <c r="AI70" s="119" t="s">
        <v>52</v>
      </c>
      <c r="AJ70" s="119"/>
      <c r="AK70" s="119"/>
      <c r="AL70" s="119"/>
      <c r="AM70" s="119"/>
      <c r="AN70" s="119"/>
      <c r="AO70" s="119"/>
      <c r="AP70" s="119"/>
      <c r="AQ70" s="119"/>
      <c r="AR70" s="119"/>
      <c r="AS70" s="119" t="s">
        <v>53</v>
      </c>
      <c r="AT70" s="119"/>
      <c r="AU70" s="119"/>
      <c r="AV70" s="119"/>
      <c r="AW70" s="119"/>
      <c r="AX70" s="119"/>
      <c r="AY70" s="119"/>
      <c r="AZ70" s="119"/>
      <c r="BA70" s="119"/>
      <c r="BB70" s="119" t="s">
        <v>54</v>
      </c>
      <c r="BC70" s="119"/>
      <c r="BD70" s="119"/>
      <c r="BE70" s="119"/>
      <c r="BF70" s="119"/>
      <c r="BG70" s="119"/>
      <c r="BH70" s="119"/>
      <c r="BI70" s="119"/>
      <c r="BJ70" s="119"/>
    </row>
    <row r="71" spans="1:62" x14ac:dyDescent="0.4">
      <c r="A71" s="119"/>
      <c r="B71" s="119"/>
      <c r="C71" s="119"/>
      <c r="D71" s="119"/>
      <c r="E71" s="119"/>
      <c r="F71" s="119"/>
      <c r="G71" s="119"/>
      <c r="H71" s="119"/>
      <c r="I71" s="121"/>
      <c r="J71" s="121"/>
      <c r="K71" s="121"/>
      <c r="L71" s="121"/>
      <c r="M71" s="121"/>
      <c r="N71" s="121"/>
      <c r="O71" s="121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  <c r="AZ71" s="119"/>
      <c r="BA71" s="119"/>
      <c r="BB71" s="119"/>
      <c r="BC71" s="119"/>
      <c r="BD71" s="119"/>
      <c r="BE71" s="119"/>
      <c r="BF71" s="119"/>
      <c r="BG71" s="119"/>
      <c r="BH71" s="119"/>
      <c r="BI71" s="119"/>
      <c r="BJ71" s="119"/>
    </row>
    <row r="72" spans="1:62" x14ac:dyDescent="0.4">
      <c r="A72" s="119" t="s">
        <v>21</v>
      </c>
      <c r="B72" s="119"/>
      <c r="C72" s="119"/>
      <c r="D72" s="119"/>
      <c r="E72" s="119"/>
      <c r="F72" s="119"/>
      <c r="G72" s="119"/>
      <c r="H72" s="119"/>
      <c r="I72" s="120">
        <f>IFERROR(I68*補助金確定額算出表!K54/補助金確定額算出表!K60,0)</f>
        <v>0</v>
      </c>
      <c r="J72" s="120"/>
      <c r="K72" s="120"/>
      <c r="L72" s="120"/>
      <c r="M72" s="120"/>
      <c r="N72" s="120"/>
      <c r="O72" s="120"/>
      <c r="P72" s="118">
        <f>ROUNDDOWN(IFERROR(I68*補助金確定額算出表!K54/補助金確定額算出表!K60,0),0)</f>
        <v>0</v>
      </c>
      <c r="Q72" s="118"/>
      <c r="R72" s="118"/>
      <c r="S72" s="118"/>
      <c r="T72" s="118"/>
      <c r="U72" s="118"/>
      <c r="V72" s="118"/>
      <c r="W72" s="118"/>
      <c r="X72" s="118"/>
      <c r="Y72" s="118"/>
      <c r="Z72" s="120">
        <f>I72-P72</f>
        <v>0</v>
      </c>
      <c r="AA72" s="120"/>
      <c r="AB72" s="120"/>
      <c r="AC72" s="120"/>
      <c r="AD72" s="120"/>
      <c r="AE72" s="120"/>
      <c r="AF72" s="120"/>
      <c r="AG72" s="120"/>
      <c r="AH72" s="120"/>
      <c r="AI72" s="119">
        <f>_xlfn.RANK.EQ(Z72,Z72:AH77)</f>
        <v>1</v>
      </c>
      <c r="AJ72" s="119"/>
      <c r="AK72" s="119"/>
      <c r="AL72" s="119"/>
      <c r="AM72" s="119"/>
      <c r="AN72" s="119"/>
      <c r="AO72" s="119"/>
      <c r="AP72" s="119"/>
      <c r="AQ72" s="119"/>
      <c r="AR72" s="119"/>
      <c r="AS72" s="118">
        <f>IF(AI72&lt;=Z68,1,0)</f>
        <v>0</v>
      </c>
      <c r="AT72" s="118"/>
      <c r="AU72" s="118"/>
      <c r="AV72" s="118"/>
      <c r="AW72" s="118"/>
      <c r="AX72" s="118"/>
      <c r="AY72" s="118"/>
      <c r="AZ72" s="118"/>
      <c r="BA72" s="118"/>
      <c r="BB72" s="118">
        <f>P72+AS72</f>
        <v>0</v>
      </c>
      <c r="BC72" s="118"/>
      <c r="BD72" s="118"/>
      <c r="BE72" s="118"/>
      <c r="BF72" s="118"/>
      <c r="BG72" s="118"/>
      <c r="BH72" s="118"/>
      <c r="BI72" s="118"/>
      <c r="BJ72" s="118"/>
    </row>
    <row r="73" spans="1:62" x14ac:dyDescent="0.4">
      <c r="A73" s="119"/>
      <c r="B73" s="119"/>
      <c r="C73" s="119"/>
      <c r="D73" s="119"/>
      <c r="E73" s="119"/>
      <c r="F73" s="119"/>
      <c r="G73" s="119"/>
      <c r="H73" s="119"/>
      <c r="I73" s="120"/>
      <c r="J73" s="120"/>
      <c r="K73" s="120"/>
      <c r="L73" s="120"/>
      <c r="M73" s="120"/>
      <c r="N73" s="120"/>
      <c r="O73" s="120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20"/>
      <c r="AA73" s="120"/>
      <c r="AB73" s="120"/>
      <c r="AC73" s="120"/>
      <c r="AD73" s="120"/>
      <c r="AE73" s="120"/>
      <c r="AF73" s="120"/>
      <c r="AG73" s="120"/>
      <c r="AH73" s="120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8"/>
      <c r="AT73" s="118"/>
      <c r="AU73" s="118"/>
      <c r="AV73" s="118"/>
      <c r="AW73" s="118"/>
      <c r="AX73" s="118"/>
      <c r="AY73" s="118"/>
      <c r="AZ73" s="118"/>
      <c r="BA73" s="118"/>
      <c r="BB73" s="118"/>
      <c r="BC73" s="118"/>
      <c r="BD73" s="118"/>
      <c r="BE73" s="118"/>
      <c r="BF73" s="118"/>
      <c r="BG73" s="118"/>
      <c r="BH73" s="118"/>
      <c r="BI73" s="118"/>
      <c r="BJ73" s="118"/>
    </row>
    <row r="74" spans="1:62" x14ac:dyDescent="0.4">
      <c r="A74" s="119">
        <f>A9</f>
        <v>0</v>
      </c>
      <c r="B74" s="119"/>
      <c r="C74" s="119"/>
      <c r="D74" s="119"/>
      <c r="E74" s="119"/>
      <c r="F74" s="119"/>
      <c r="G74" s="119"/>
      <c r="H74" s="119"/>
      <c r="I74" s="120">
        <f>IFERROR(I68*補助金確定額算出表!K56/補助金確定額算出表!K60,0)</f>
        <v>0</v>
      </c>
      <c r="J74" s="120"/>
      <c r="K74" s="120"/>
      <c r="L74" s="120"/>
      <c r="M74" s="120"/>
      <c r="N74" s="120"/>
      <c r="O74" s="120"/>
      <c r="P74" s="118">
        <f>ROUNDDOWN(IFERROR(I68*補助金確定額算出表!K56/補助金確定額算出表!K60,0),0)</f>
        <v>0</v>
      </c>
      <c r="Q74" s="118"/>
      <c r="R74" s="118"/>
      <c r="S74" s="118"/>
      <c r="T74" s="118"/>
      <c r="U74" s="118"/>
      <c r="V74" s="118"/>
      <c r="W74" s="118"/>
      <c r="X74" s="118"/>
      <c r="Y74" s="118"/>
      <c r="Z74" s="120">
        <f>I74-P74</f>
        <v>0</v>
      </c>
      <c r="AA74" s="120"/>
      <c r="AB74" s="120"/>
      <c r="AC74" s="120"/>
      <c r="AD74" s="120"/>
      <c r="AE74" s="120"/>
      <c r="AF74" s="120"/>
      <c r="AG74" s="120"/>
      <c r="AH74" s="120"/>
      <c r="AI74" s="119" t="str">
        <f>IF(A74=0,"",_xlfn.RANK.EQ(Z74,Z72:AH77))</f>
        <v/>
      </c>
      <c r="AJ74" s="119"/>
      <c r="AK74" s="119"/>
      <c r="AL74" s="119"/>
      <c r="AM74" s="119"/>
      <c r="AN74" s="119"/>
      <c r="AO74" s="119"/>
      <c r="AP74" s="119"/>
      <c r="AQ74" s="119"/>
      <c r="AR74" s="119"/>
      <c r="AS74" s="118">
        <f>IF(AI74&lt;=Z68,1,0)</f>
        <v>0</v>
      </c>
      <c r="AT74" s="118"/>
      <c r="AU74" s="118"/>
      <c r="AV74" s="118"/>
      <c r="AW74" s="118"/>
      <c r="AX74" s="118"/>
      <c r="AY74" s="118"/>
      <c r="AZ74" s="118"/>
      <c r="BA74" s="118"/>
      <c r="BB74" s="118">
        <f>IF(A74=0,0,P74+AS74)</f>
        <v>0</v>
      </c>
      <c r="BC74" s="118"/>
      <c r="BD74" s="118"/>
      <c r="BE74" s="118"/>
      <c r="BF74" s="118"/>
      <c r="BG74" s="118"/>
      <c r="BH74" s="118"/>
      <c r="BI74" s="118"/>
      <c r="BJ74" s="118"/>
    </row>
    <row r="75" spans="1:62" x14ac:dyDescent="0.4">
      <c r="A75" s="119"/>
      <c r="B75" s="119"/>
      <c r="C75" s="119"/>
      <c r="D75" s="119"/>
      <c r="E75" s="119"/>
      <c r="F75" s="119"/>
      <c r="G75" s="119"/>
      <c r="H75" s="119"/>
      <c r="I75" s="120"/>
      <c r="J75" s="120"/>
      <c r="K75" s="120"/>
      <c r="L75" s="120"/>
      <c r="M75" s="120"/>
      <c r="N75" s="120"/>
      <c r="O75" s="120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20"/>
      <c r="AA75" s="120"/>
      <c r="AB75" s="120"/>
      <c r="AC75" s="120"/>
      <c r="AD75" s="120"/>
      <c r="AE75" s="120"/>
      <c r="AF75" s="120"/>
      <c r="AG75" s="120"/>
      <c r="AH75" s="120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</row>
    <row r="76" spans="1:62" x14ac:dyDescent="0.4">
      <c r="A76" s="119">
        <f>A11</f>
        <v>0</v>
      </c>
      <c r="B76" s="119"/>
      <c r="C76" s="119"/>
      <c r="D76" s="119"/>
      <c r="E76" s="119"/>
      <c r="F76" s="119"/>
      <c r="G76" s="119"/>
      <c r="H76" s="119"/>
      <c r="I76" s="120">
        <f>IFERROR(I68*補助金確定額算出表!K58/補助金確定額算出表!K60,0)</f>
        <v>0</v>
      </c>
      <c r="J76" s="120"/>
      <c r="K76" s="120"/>
      <c r="L76" s="120"/>
      <c r="M76" s="120"/>
      <c r="N76" s="120"/>
      <c r="O76" s="120"/>
      <c r="P76" s="118">
        <f>ROUNDDOWN(IFERROR(I68*補助金確定額算出表!K58/補助金確定額算出表!K60,0),0)</f>
        <v>0</v>
      </c>
      <c r="Q76" s="118"/>
      <c r="R76" s="118"/>
      <c r="S76" s="118"/>
      <c r="T76" s="118"/>
      <c r="U76" s="118"/>
      <c r="V76" s="118"/>
      <c r="W76" s="118"/>
      <c r="X76" s="118"/>
      <c r="Y76" s="118"/>
      <c r="Z76" s="120">
        <f>I76-P76</f>
        <v>0</v>
      </c>
      <c r="AA76" s="120"/>
      <c r="AB76" s="120"/>
      <c r="AC76" s="120"/>
      <c r="AD76" s="120"/>
      <c r="AE76" s="120"/>
      <c r="AF76" s="120"/>
      <c r="AG76" s="120"/>
      <c r="AH76" s="120"/>
      <c r="AI76" s="119" t="str">
        <f>IF(A76=0,"",_xlfn.RANK.EQ(Z76,Z72:AH77))</f>
        <v/>
      </c>
      <c r="AJ76" s="119"/>
      <c r="AK76" s="119"/>
      <c r="AL76" s="119"/>
      <c r="AM76" s="119"/>
      <c r="AN76" s="119"/>
      <c r="AO76" s="119"/>
      <c r="AP76" s="119"/>
      <c r="AQ76" s="119"/>
      <c r="AR76" s="119"/>
      <c r="AS76" s="118">
        <f>IF(AI76&lt;=Z68,1,0)</f>
        <v>0</v>
      </c>
      <c r="AT76" s="118"/>
      <c r="AU76" s="118"/>
      <c r="AV76" s="118"/>
      <c r="AW76" s="118"/>
      <c r="AX76" s="118"/>
      <c r="AY76" s="118"/>
      <c r="AZ76" s="118"/>
      <c r="BA76" s="118"/>
      <c r="BB76" s="118">
        <f>IF(A76=0,0,P76+AS76)</f>
        <v>0</v>
      </c>
      <c r="BC76" s="118"/>
      <c r="BD76" s="118"/>
      <c r="BE76" s="118"/>
      <c r="BF76" s="118"/>
      <c r="BG76" s="118"/>
      <c r="BH76" s="118"/>
      <c r="BI76" s="118"/>
      <c r="BJ76" s="118"/>
    </row>
    <row r="77" spans="1:62" x14ac:dyDescent="0.4">
      <c r="A77" s="119"/>
      <c r="B77" s="119"/>
      <c r="C77" s="119"/>
      <c r="D77" s="119"/>
      <c r="E77" s="119"/>
      <c r="F77" s="119"/>
      <c r="G77" s="119"/>
      <c r="H77" s="119"/>
      <c r="I77" s="120"/>
      <c r="J77" s="120"/>
      <c r="K77" s="120"/>
      <c r="L77" s="120"/>
      <c r="M77" s="120"/>
      <c r="N77" s="120"/>
      <c r="O77" s="120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20"/>
      <c r="AA77" s="120"/>
      <c r="AB77" s="120"/>
      <c r="AC77" s="120"/>
      <c r="AD77" s="120"/>
      <c r="AE77" s="120"/>
      <c r="AF77" s="120"/>
      <c r="AG77" s="120"/>
      <c r="AH77" s="120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  <c r="BI77" s="118"/>
      <c r="BJ77" s="118"/>
    </row>
  </sheetData>
  <mergeCells count="210">
    <mergeCell ref="A1:H4"/>
    <mergeCell ref="I1:O2"/>
    <mergeCell ref="P1:Y2"/>
    <mergeCell ref="Z1:AE2"/>
    <mergeCell ref="I3:O4"/>
    <mergeCell ref="P3:Y4"/>
    <mergeCell ref="Z3:AE4"/>
    <mergeCell ref="BB5:BJ6"/>
    <mergeCell ref="A7:H8"/>
    <mergeCell ref="I7:O8"/>
    <mergeCell ref="P7:Y8"/>
    <mergeCell ref="Z7:AH8"/>
    <mergeCell ref="AI7:AR8"/>
    <mergeCell ref="AS7:BA8"/>
    <mergeCell ref="BB7:BJ8"/>
    <mergeCell ref="A5:H6"/>
    <mergeCell ref="I5:O6"/>
    <mergeCell ref="P5:Y6"/>
    <mergeCell ref="Z5:AH6"/>
    <mergeCell ref="AI5:AR6"/>
    <mergeCell ref="AS5:BA6"/>
    <mergeCell ref="A14:H17"/>
    <mergeCell ref="I14:O15"/>
    <mergeCell ref="P14:Y15"/>
    <mergeCell ref="Z14:AE15"/>
    <mergeCell ref="I16:O17"/>
    <mergeCell ref="P16:Y17"/>
    <mergeCell ref="Z16:AE17"/>
    <mergeCell ref="BB9:BJ10"/>
    <mergeCell ref="A11:H12"/>
    <mergeCell ref="I11:O12"/>
    <mergeCell ref="P11:Y12"/>
    <mergeCell ref="Z11:AH12"/>
    <mergeCell ref="AI11:AR12"/>
    <mergeCell ref="AS11:BA12"/>
    <mergeCell ref="BB11:BJ12"/>
    <mergeCell ref="A9:H10"/>
    <mergeCell ref="I9:O10"/>
    <mergeCell ref="P9:Y10"/>
    <mergeCell ref="Z9:AH10"/>
    <mergeCell ref="AI9:AR10"/>
    <mergeCell ref="AS9:BA10"/>
    <mergeCell ref="BB18:BJ19"/>
    <mergeCell ref="A20:H21"/>
    <mergeCell ref="I20:O21"/>
    <mergeCell ref="P20:Y21"/>
    <mergeCell ref="Z20:AH21"/>
    <mergeCell ref="AI20:AR21"/>
    <mergeCell ref="AS20:BA21"/>
    <mergeCell ref="BB20:BJ21"/>
    <mergeCell ref="A18:H19"/>
    <mergeCell ref="I18:O19"/>
    <mergeCell ref="P18:Y19"/>
    <mergeCell ref="Z18:AH19"/>
    <mergeCell ref="AI18:AR19"/>
    <mergeCell ref="AS18:BA19"/>
    <mergeCell ref="A27:H30"/>
    <mergeCell ref="I27:O28"/>
    <mergeCell ref="P27:Y28"/>
    <mergeCell ref="Z27:AE28"/>
    <mergeCell ref="I29:O30"/>
    <mergeCell ref="P29:Y30"/>
    <mergeCell ref="Z29:AE30"/>
    <mergeCell ref="BB22:BJ23"/>
    <mergeCell ref="A24:H25"/>
    <mergeCell ref="I24:O25"/>
    <mergeCell ref="P24:Y25"/>
    <mergeCell ref="Z24:AH25"/>
    <mergeCell ref="AI24:AR25"/>
    <mergeCell ref="AS24:BA25"/>
    <mergeCell ref="BB24:BJ25"/>
    <mergeCell ref="A22:H23"/>
    <mergeCell ref="I22:O23"/>
    <mergeCell ref="P22:Y23"/>
    <mergeCell ref="Z22:AH23"/>
    <mergeCell ref="AI22:AR23"/>
    <mergeCell ref="AS22:BA23"/>
    <mergeCell ref="BB31:BJ32"/>
    <mergeCell ref="A33:H34"/>
    <mergeCell ref="I33:O34"/>
    <mergeCell ref="P33:Y34"/>
    <mergeCell ref="Z33:AH34"/>
    <mergeCell ref="AI33:AR34"/>
    <mergeCell ref="AS33:BA34"/>
    <mergeCell ref="BB33:BJ34"/>
    <mergeCell ref="A31:H32"/>
    <mergeCell ref="I31:O32"/>
    <mergeCell ref="P31:Y32"/>
    <mergeCell ref="Z31:AH32"/>
    <mergeCell ref="AI31:AR32"/>
    <mergeCell ref="AS31:BA32"/>
    <mergeCell ref="A40:H43"/>
    <mergeCell ref="I40:O41"/>
    <mergeCell ref="P40:Y41"/>
    <mergeCell ref="Z40:AE41"/>
    <mergeCell ref="I42:O43"/>
    <mergeCell ref="P42:Y43"/>
    <mergeCell ref="Z42:AE43"/>
    <mergeCell ref="BB35:BJ36"/>
    <mergeCell ref="A37:H38"/>
    <mergeCell ref="I37:O38"/>
    <mergeCell ref="P37:Y38"/>
    <mergeCell ref="Z37:AH38"/>
    <mergeCell ref="AI37:AR38"/>
    <mergeCell ref="AS37:BA38"/>
    <mergeCell ref="BB37:BJ38"/>
    <mergeCell ref="A35:H36"/>
    <mergeCell ref="I35:O36"/>
    <mergeCell ref="P35:Y36"/>
    <mergeCell ref="Z35:AH36"/>
    <mergeCell ref="AI35:AR36"/>
    <mergeCell ref="AS35:BA36"/>
    <mergeCell ref="BB44:BJ45"/>
    <mergeCell ref="A46:H47"/>
    <mergeCell ref="I46:O47"/>
    <mergeCell ref="P46:Y47"/>
    <mergeCell ref="Z46:AH47"/>
    <mergeCell ref="AI46:AR47"/>
    <mergeCell ref="AS46:BA47"/>
    <mergeCell ref="BB46:BJ47"/>
    <mergeCell ref="A44:H45"/>
    <mergeCell ref="I44:O45"/>
    <mergeCell ref="P44:Y45"/>
    <mergeCell ref="Z44:AH45"/>
    <mergeCell ref="AI44:AR45"/>
    <mergeCell ref="AS44:BA45"/>
    <mergeCell ref="A53:H56"/>
    <mergeCell ref="I53:O54"/>
    <mergeCell ref="P53:Y54"/>
    <mergeCell ref="Z53:AE54"/>
    <mergeCell ref="I55:O56"/>
    <mergeCell ref="P55:Y56"/>
    <mergeCell ref="Z55:AE56"/>
    <mergeCell ref="BB48:BJ49"/>
    <mergeCell ref="A50:H51"/>
    <mergeCell ref="I50:O51"/>
    <mergeCell ref="P50:Y51"/>
    <mergeCell ref="Z50:AH51"/>
    <mergeCell ref="AI50:AR51"/>
    <mergeCell ref="AS50:BA51"/>
    <mergeCell ref="BB50:BJ51"/>
    <mergeCell ref="A48:H49"/>
    <mergeCell ref="I48:O49"/>
    <mergeCell ref="P48:Y49"/>
    <mergeCell ref="Z48:AH49"/>
    <mergeCell ref="AI48:AR49"/>
    <mergeCell ref="AS48:BA49"/>
    <mergeCell ref="BB57:BJ58"/>
    <mergeCell ref="A59:H60"/>
    <mergeCell ref="I59:O60"/>
    <mergeCell ref="P59:Y60"/>
    <mergeCell ref="Z59:AH60"/>
    <mergeCell ref="AI59:AR60"/>
    <mergeCell ref="AS59:BA60"/>
    <mergeCell ref="BB59:BJ60"/>
    <mergeCell ref="A57:H58"/>
    <mergeCell ref="I57:O58"/>
    <mergeCell ref="P57:Y58"/>
    <mergeCell ref="Z57:AH58"/>
    <mergeCell ref="AI57:AR58"/>
    <mergeCell ref="AS57:BA58"/>
    <mergeCell ref="A66:H69"/>
    <mergeCell ref="I66:O67"/>
    <mergeCell ref="P66:Y67"/>
    <mergeCell ref="Z66:AE67"/>
    <mergeCell ref="I68:O69"/>
    <mergeCell ref="P68:Y69"/>
    <mergeCell ref="Z68:AE69"/>
    <mergeCell ref="BB61:BJ62"/>
    <mergeCell ref="A63:H64"/>
    <mergeCell ref="I63:O64"/>
    <mergeCell ref="P63:Y64"/>
    <mergeCell ref="Z63:AH64"/>
    <mergeCell ref="AI63:AR64"/>
    <mergeCell ref="AS63:BA64"/>
    <mergeCell ref="BB63:BJ64"/>
    <mergeCell ref="A61:H62"/>
    <mergeCell ref="I61:O62"/>
    <mergeCell ref="P61:Y62"/>
    <mergeCell ref="Z61:AH62"/>
    <mergeCell ref="AI61:AR62"/>
    <mergeCell ref="AS61:BA62"/>
    <mergeCell ref="BB70:BJ71"/>
    <mergeCell ref="A72:H73"/>
    <mergeCell ref="I72:O73"/>
    <mergeCell ref="P72:Y73"/>
    <mergeCell ref="Z72:AH73"/>
    <mergeCell ref="AI72:AR73"/>
    <mergeCell ref="AS72:BA73"/>
    <mergeCell ref="BB72:BJ73"/>
    <mergeCell ref="A70:H71"/>
    <mergeCell ref="I70:O71"/>
    <mergeCell ref="P70:Y71"/>
    <mergeCell ref="Z70:AH71"/>
    <mergeCell ref="AI70:AR71"/>
    <mergeCell ref="AS70:BA71"/>
    <mergeCell ref="BB74:BJ75"/>
    <mergeCell ref="A76:H77"/>
    <mergeCell ref="I76:O77"/>
    <mergeCell ref="P76:Y77"/>
    <mergeCell ref="Z76:AH77"/>
    <mergeCell ref="AI76:AR77"/>
    <mergeCell ref="AS76:BA77"/>
    <mergeCell ref="BB76:BJ77"/>
    <mergeCell ref="A74:H75"/>
    <mergeCell ref="I74:O75"/>
    <mergeCell ref="P74:Y75"/>
    <mergeCell ref="Z74:AH75"/>
    <mergeCell ref="AI74:AR75"/>
    <mergeCell ref="AS74:BA75"/>
  </mergeCells>
  <phoneticPr fontId="1"/>
  <conditionalFormatting sqref="A9:H12">
    <cfRule type="cellIs" dxfId="5" priority="6" operator="equal">
      <formula>0</formula>
    </cfRule>
  </conditionalFormatting>
  <conditionalFormatting sqref="A35:H38">
    <cfRule type="cellIs" dxfId="4" priority="5" operator="equal">
      <formula>0</formula>
    </cfRule>
  </conditionalFormatting>
  <conditionalFormatting sqref="A22:H25">
    <cfRule type="cellIs" dxfId="3" priority="4" operator="equal">
      <formula>0</formula>
    </cfRule>
  </conditionalFormatting>
  <conditionalFormatting sqref="A48:H51">
    <cfRule type="cellIs" dxfId="2" priority="3" operator="equal">
      <formula>0</formula>
    </cfRule>
  </conditionalFormatting>
  <conditionalFormatting sqref="A61:H64">
    <cfRule type="cellIs" dxfId="1" priority="2" operator="equal">
      <formula>0</formula>
    </cfRule>
  </conditionalFormatting>
  <conditionalFormatting sqref="A74:H77">
    <cfRule type="cellIs" dxfId="0" priority="1" operator="equal">
      <formula>0</formula>
    </cfRule>
  </conditionalFormatting>
  <pageMargins left="0.7" right="0.7" top="0.75" bottom="0.75" header="0.3" footer="0.3"/>
  <pageSetup paperSize="9" scale="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軽減状況総括表</vt:lpstr>
      <vt:lpstr>補助金確定額算出表</vt:lpstr>
      <vt:lpstr>計算シート</vt:lpstr>
      <vt:lpstr>介護費負担_軽減額_合計</vt:lpstr>
      <vt:lpstr>介護費負担１割相当額</vt:lpstr>
      <vt:lpstr>居住費_軽減額_合計</vt:lpstr>
      <vt:lpstr>居住費１割相当額</vt:lpstr>
      <vt:lpstr>食費_軽減額_合計</vt:lpstr>
      <vt:lpstr>食費１割負担相当額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2024-10-31T02:00:18Z</dcterms:modified>
</cp:coreProperties>
</file>