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_zaisei\Desktop\"/>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F68" i="11" l="1"/>
  <c r="AA68"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s="1"/>
  <c r="U35" i="9" s="1"/>
  <c r="U36" i="9" s="1"/>
  <c r="BE34" i="9" l="1"/>
  <c r="BW34" i="9"/>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<sst xmlns="http://schemas.openxmlformats.org/spreadsheetml/2006/main" count="999" uniqueCount="540">
  <si>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</si>
  <si>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</si>
  <si>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</si>
  <si>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</si>
  <si>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</si>
  <si>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</si>
  <si>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</si>
  <si>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</si>
  <si>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</si>
  <si>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</si>
  <si>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</si>
  <si>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</si>
  <si>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</si>
  <si>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</si>
  <si>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</si>
  <si>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</si>
  <si>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</si>
  <si>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</si>
  <si>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</si>
  <si>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</si>
  <si>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</si>
  <si>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</si>
  <si>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</si>
  <si>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</si>
  <si>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</si>
  <si>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</si>
  <si>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</si>
  <si>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</si>
  <si>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</si>
  <si>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</si>
  <si>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</si>
  <si>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</si>
  <si>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</si>
  <si>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</si>
  <si>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</si>
  <si>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</si>
  <si>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</si>
  <si>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</si>
  <si>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</si>
  <si>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</si>
  <si>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</si>
  <si>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</si>
  <si>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</si>
  <si>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</si>
  <si>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</si>
  <si>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</si>
  <si>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</si>
  <si>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</si>
  <si>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</si>
  <si>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</si>
  <si>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</si>
  <si>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</si>
  <si>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</si>
  <si>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</si>
  <si>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</si>
  <si>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</si>
  <si>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</si>
  <si>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</si>
  <si>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</si>
  <si>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</si>
  <si>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</si>
  <si>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</si>
  <si>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</si>
  <si>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</si>
  <si>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</si>
  <si>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</si>
  <si>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</si>
  <si>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</si>
  <si>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</si>
  <si>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</si>
  <si>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</si>
  <si>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</si>
  <si>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</si>
  <si>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</si>
  <si>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</si>
  <si>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</si>
  <si>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</si>
  <si>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</si>
  <si>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</si>
  <si>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</si>
  <si>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</si>
  <si>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</si>
  <si>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</si>
  <si>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</si>
  <si>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</si>
  <si>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</si>
  <si>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</si>
  <si>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</si>
  <si>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</si>
  <si>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</si>
  <si>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</si>
  <si>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</si>
  <si>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</si>
  <si>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</si>
  <si>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</si>
  <si>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</si>
  <si>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</si>
  <si>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</si>
  <si>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</si>
  <si>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</si>
  <si>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</si>
  <si>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</si>
  <si>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</si>
  <si>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</si>
  <si>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</si>
  <si>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</si>
  <si>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</si>
  <si>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</si>
  <si>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</si>
  <si>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</si>
  <si>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</si>
  <si>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</si>
  <si>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</si>
  <si>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</si>
  <si>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</si>
  <si>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</si>
  <si>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</si>
  <si>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</si>
  <si>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</si>
  <si>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</si>
  <si>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</si>
  <si>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</si>
  <si>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</si>
  <si>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</si>
  <si>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</si>
  <si>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</si>
  <si>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</si>
  <si>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</si>
  <si>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</si>
  <si>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</si>
  <si>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</si>
  <si>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</si>
  <si>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</si>
  <si>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</si>
  <si>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</si>
  <si>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</si>
  <si>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</si>
  <si>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</si>
  <si>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</si>
  <si>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</si>
  <si>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</si>
  <si>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</si>
  <si>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</si>
  <si>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</si>
  <si>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</si>
  <si>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</si>
  <si>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</si>
  <si>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</si>
  <si>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</si>
  <si>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</si>
  <si>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</si>
  <si>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</si>
  <si>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</si>
  <si>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</si>
  <si>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</si>
  <si>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</si>
  <si>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</si>
  <si>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</si>
  <si>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</si>
  <si>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</si>
  <si>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</si>
  <si>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</si>
  <si>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</si>
  <si>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</si>
  <si>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</si>
  <si>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</si>
  <si>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</si>
  <si>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</si>
  <si>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</si>
  <si>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</si>
  <si>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</si>
  <si>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</si>
  <si>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</si>
  <si>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</si>
  <si>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</si>
  <si>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</si>
  <si>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</si>
  <si>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</si>
  <si>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</si>
  <si>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</si>
  <si>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</si>
  <si>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</si>
  <si>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</si>
  <si>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</si>
  <si>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</si>
  <si>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</si>
  <si>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</si>
  <si>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</si>
  <si>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</si>
  <si>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</si>
  <si>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</si>
  <si>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</si>
  <si>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</si>
  <si>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</si>
  <si>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</si>
  <si>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東京都福生市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</si>
  <si>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</si>
  <si>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</si>
  <si>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</si>
  <si>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</si>
  <si>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</si>
  <si>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</si>
  <si>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</si>
  <si>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</si>
  <si>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</si>
  <si>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</si>
  <si>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</si>
  <si>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</si>
  <si>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</si>
  <si>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</si>
  <si>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</si>
  <si>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</si>
  <si>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</si>
  <si>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</si>
  <si>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</si>
  <si>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</si>
  <si>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</si>
  <si>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</si>
  <si>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</si>
  <si>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</si>
  <si>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</si>
  <si>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</si>
  <si>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</si>
  <si>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</si>
  <si>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</si>
  <si>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</si>
  <si>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</si>
  <si>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</si>
  <si>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</si>
  <si>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</si>
  <si>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</si>
  <si>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</si>
  <si>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</si>
  <si>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</si>
  <si>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</si>
  <si>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</si>
  <si>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</si>
  <si>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</si>
  <si>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</si>
  <si>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</si>
  <si>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</si>
  <si>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</si>
  <si>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</si>
  <si>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</si>
  <si>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</si>
  <si>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</si>
  <si>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</si>
  <si>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</si>
  <si>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</si>
  <si>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</si>
  <si>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</si>
  <si>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</si>
  <si>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</si>
  <si>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</si>
  <si>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</si>
  <si>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</si>
  <si>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</si>
  <si>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</si>
  <si>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</si>
  <si>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</si>
  <si>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</si>
  <si>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</si>
  <si>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</si>
  <si>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</si>
  <si>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</si>
  <si>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</si>
  <si>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</si>
  <si>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</si>
  <si>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</si>
  <si>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</si>
  <si>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</si>
  <si>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</si>
  <si>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</si>
  <si>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</si>
  <si>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</si>
  <si>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</si>
  <si>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</si>
  <si>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</si>
  <si>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</si>
  <si>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</si>
  <si>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</si>
  <si>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</si>
  <si>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</si>
  <si>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</si>
  <si>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</si>
  <si>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</si>
  <si>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</si>
  <si>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</si>
  <si>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</si>
  <si>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</si>
  <si>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</si>
  <si>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</si>
  <si>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</si>
  <si>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</si>
  <si>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</si>
  <si>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</si>
  <si>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</si>
  <si>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</si>
  <si>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</si>
  <si>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</si>
  <si>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</si>
  <si>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</si>
  <si>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</si>
  <si>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</si>
  <si>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</si>
  <si>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</si>
  <si>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</si>
  <si>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</si>
  <si>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</si>
  <si>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</si>
  <si>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</si>
  <si>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</si>
  <si>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</si>
  <si>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</si>
  <si>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</si>
  <si>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</si>
  <si>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</si>
  <si>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</si>
  <si>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</si>
  <si>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</si>
  <si>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</si>
  <si>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</si>
  <si>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</si>
  <si>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</si>
  <si>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</si>
  <si>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</si>
  <si>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</si>
  <si>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</si>
  <si>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</si>
  <si>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</si>
  <si>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</si>
  <si>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</si>
  <si>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</si>
  <si>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</si>
  <si>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</si>
  <si>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</si>
  <si>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</si>
  <si>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</si>
  <si>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</si>
  <si>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</si>
  <si>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</si>
  <si>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</si>
  <si>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</si>
  <si>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</si>
  <si>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</si>
  <si>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東京都福生市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</si>
  <si>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</si>
  <si>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</si>
  <si>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</si>
  <si>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</si>
  <si>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</si>
  <si>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</si>
  <si>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</si>
  <si>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</si>
  <si>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</si>
  <si>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</si>
  <si>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</si>
  <si>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</si>
  <si>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</si>
  <si>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</si>
  <si>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</si>
  <si>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</si>
  <si>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</si>
  <si>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</si>
  <si>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</si>
  <si>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</si>
  <si>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</si>
  <si>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</si>
  <si>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</si>
  <si>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</si>
  <si>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</si>
  <si>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</si>
  <si>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</si>
  <si>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</si>
  <si>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</si>
  <si>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</si>
  <si>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</si>
  <si>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</si>
  <si>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</si>
  <si>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</si>
  <si>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</si>
  <si>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</si>
  <si>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</si>
  <si>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</si>
  <si>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</si>
  <si>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</si>
  <si>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</si>
  <si>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</si>
  <si>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</si>
  <si>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</si>
  <si>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</si>
  <si>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</si>
  <si>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</si>
  <si>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</si>
  <si>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</si>
  <si>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</si>
  <si>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</si>
  <si>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</si>
  <si>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</si>
  <si>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</si>
  <si>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</si>
  <si>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</si>
  <si>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</si>
  <si>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</si>
  <si>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</si>
  <si>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</si>
  <si>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</si>
  <si>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</si>
  <si>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</si>
  <si>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</si>
  <si>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</si>
  <si>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</si>
  <si>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</si>
  <si>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</si>
  <si>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</si>
  <si>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</si>
  <si>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</si>
  <si>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</si>
  <si>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</si>
  <si>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</si>
  <si>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</si>
  <si>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</si>
  <si>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</si>
  <si>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</si>
  <si>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</si>
  <si>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</si>
  <si>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</si>
  <si>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</si>
  <si>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</si>
  <si>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</si>
  <si>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</si>
  <si>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</si>
  <si>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</si>
  <si>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</si>
  <si>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</si>
  <si>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</si>
  <si>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</si>
  <si>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</si>
  <si>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</si>
  <si>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</si>
  <si>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</si>
  <si>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</si>
  <si>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</si>
  <si>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</si>
  <si>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</si>
  <si>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</si>
  <si>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</si>
  <si>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</si>
  <si>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</si>
  <si>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</si>
  <si>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</si>
  <si>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</si>
  <si>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</si>
  <si>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</si>
  <si>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</si>
  <si>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</si>
  <si>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</si>
  <si>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</si>
  <si>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</si>
  <si>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</si>
  <si>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</si>
  <si>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</si>
  <si>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</si>
  <si>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</si>
  <si>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</si>
  <si>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</si>
  <si>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</si>
  <si>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</si>
  <si>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</si>
  <si>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</si>
  <si>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</si>
  <si>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</si>
  <si>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</si>
  <si>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</si>
  <si>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</si>
  <si>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</si>
  <si>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</si>
  <si>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</si>
  <si>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</si>
  <si>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</si>
  <si>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</si>
  <si>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</si>
  <si>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</si>
  <si>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</si>
  <si>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</si>
  <si>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</si>
  <si>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</si>
  <si>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</si>
  <si>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</si>
  <si>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</si>
  <si>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</si>
  <si>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</si>
  <si>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</si>
  <si>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</si>
  <si>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</si>
  <si>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</si>
  <si>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</si>
  <si>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</si>
  <si>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</si>
  <si>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</si>
  <si>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</si>
  <si>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</si>
  <si>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</si>
  <si>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</si>
  <si>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</si>
  <si>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</si>
  <si>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</si>
  <si>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</si>
  <si>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</si>
  <si>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</si>
  <si>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</si>
  <si>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</si>
  <si>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</si>
  <si>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</si>
  <si>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</si>
  <si>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</si>
  <si>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</si>
  <si>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1.17</t>
  </si>
  <si>
    <t>一般会計</t>
  </si>
  <si>
    <t>福生市国民健康保険特別会計</t>
  </si>
  <si>
    <t>▲ 0.35</t>
  </si>
  <si>
    <t>▲ 1.56</t>
  </si>
  <si>
    <t>▲ 0.11</t>
  </si>
  <si>
    <t>福生市下水道事業会計</t>
  </si>
  <si>
    <t>福生市介護保険特別会計</t>
  </si>
  <si>
    <t>福生市後期高齢者医療特別会計</t>
  </si>
  <si>
    <t>その他会計（赤字）</t>
  </si>
  <si>
    <t>その他会計（黒字）</t>
  </si>
  <si>
    <t>-</t>
    <phoneticPr fontId="2"/>
  </si>
  <si>
    <t>福生病院組合</t>
    <rPh sb="0" eb="2">
      <t>フッサ</t>
    </rPh>
    <rPh sb="2" eb="4">
      <t>ビョウイン</t>
    </rPh>
    <rPh sb="4" eb="6">
      <t>クミアイ</t>
    </rPh>
    <phoneticPr fontId="2"/>
  </si>
  <si>
    <t>東京たま広域資源循環組合</t>
    <rPh sb="0" eb="2">
      <t>トウキョウ</t>
    </rPh>
    <rPh sb="4" eb="6">
      <t>コウイキ</t>
    </rPh>
    <rPh sb="6" eb="8">
      <t>シゲン</t>
    </rPh>
    <rPh sb="8" eb="10">
      <t>ジュンカン</t>
    </rPh>
    <rPh sb="10" eb="12">
      <t>クミアイ</t>
    </rPh>
    <phoneticPr fontId="24"/>
  </si>
  <si>
    <t>西多摩衛生組合</t>
    <rPh sb="0" eb="3">
      <t>ニシタマ</t>
    </rPh>
    <rPh sb="3" eb="5">
      <t>エイセイ</t>
    </rPh>
    <rPh sb="5" eb="7">
      <t>クミアイ</t>
    </rPh>
    <phoneticPr fontId="24"/>
  </si>
  <si>
    <t>瑞穂斎場組合</t>
    <rPh sb="0" eb="2">
      <t>ミズホ</t>
    </rPh>
    <rPh sb="2" eb="4">
      <t>サイジョウ</t>
    </rPh>
    <rPh sb="4" eb="6">
      <t>クミアイ</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</si>
  <si>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</si>
  <si>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4"/>
  </si>
  <si>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4"/>
  </si>
  <si>
    <t>東京都市町村職員退職手当組合</t>
    <rPh sb="0" eb="3">
      <t>トウキョウト</t>
    </rPh>
    <rPh sb="3" eb="6">
      <t>シチョウソン</t>
    </rPh>
    <rPh sb="6" eb="8">
      <t>ショクイン</t>
    </rPh>
    <rPh sb="8" eb="10">
      <t>タイショク</t>
    </rPh>
    <rPh sb="10" eb="12">
      <t>テアテ</t>
    </rPh>
    <rPh sb="12" eb="14">
      <t>クミアイ</t>
    </rPh>
    <phoneticPr fontId="24"/>
  </si>
  <si>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</si>
  <si>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</si>
  <si>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福生市土地開発公社</t>
    <rPh sb="0" eb="3">
      <t>フッサシ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</si>
</sst>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extLst>
            <c:ext xmlns:c16="http://schemas.microsoft.com/office/drawing/2014/chart" uri="{C3380CC4-5D6E-409C-BE32-E72D297353CC}">
              <c16:uniqueId val="{00000000-A79D-49B6-8930-FF4061174F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22347</c:v>
                </c:pt>
                <c:pt idx="1">
                  <c:v>19334</c:v>
                </c:pt>
                <c:pt idx="2">
                  <c:v>15751</c:v>
                </c:pt>
                <c:pt idx="3">
                  <c:v>29386</c:v>
                </c:pt>
                <c:pt idx="4">
                  <c:v>18755</c:v>
                </c:pt>
              </c:numCache>
            </c:numRef>
          </c:val>
          <c:smooth val="0"/>
          <c:extLst>
            <c:ext xmlns:c16="http://schemas.microsoft.com/office/drawing/2014/chart" uri="{C3380CC4-5D6E-409C-BE32-E72D297353CC}">
              <c16:uniqueId val="{00000001-A79D-49B6-8930-FF4061174F05}"/>
            </c:ext>
          </c:extLst>
        </c:ser>
        <c:dLbls>
          <c:showLegendKey val="0"/>
          <c:showVal val="0"/>
          <c:showCatName val="0"/>
          <c:showSerName val="0"/>
          <c:showPercent val="0"/>
          <c:showBubbleSize val="0"/>
        </c:dLbls>
        <c:marker val="1"/>
        <c:smooth val="0"/>
        <c:axId val="142886400"/>
        <c:axId val="142893824"/>
      </c:lineChart>
      <c:catAx>
        <c:axId val="142886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893824"/>
        <c:crosses val="autoZero"/>
        <c:auto val="1"/>
        <c:lblAlgn val="ctr"/>
        <c:lblOffset val="100"/>
        <c:tickLblSkip val="1"/>
        <c:tickMarkSkip val="1"/>
        <c:noMultiLvlLbl val="0"/>
      </c:catAx>
      <c:valAx>
        <c:axId val="142893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88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2.06</c:v>
                </c:pt>
                <c:pt idx="1">
                  <c:v>2.67</c:v>
                </c:pt>
                <c:pt idx="2">
                  <c:v>5.29</c:v>
                </c:pt>
                <c:pt idx="3">
                  <c:v>6.36</c:v>
                </c:pt>
                <c:pt idx="4">
                  <c:v>9.66</c:v>
                </c:pt>
              </c:numCache>
            </c:numRef>
          </c:val>
          <c:extLst>
            <c:ext xmlns:c16="http://schemas.microsoft.com/office/drawing/2014/chart" uri="{C3380CC4-5D6E-409C-BE32-E72D297353CC}">
              <c16:uniqueId val="{00000000-65C9-4950-9C17-DC28059B0F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14.14</c:v>
                </c:pt>
                <c:pt idx="1">
                  <c:v>13.81</c:v>
                </c:pt>
                <c:pt idx="2">
                  <c:v>14.04</c:v>
                </c:pt>
                <c:pt idx="3">
                  <c:v>14.13</c:v>
                </c:pt>
                <c:pt idx="4">
                  <c:v>16.87</c:v>
                </c:pt>
              </c:numCache>
            </c:numRef>
          </c:val>
          <c:extLst>
            <c:ext xmlns:c16="http://schemas.microsoft.com/office/drawing/2014/chart" uri="{C3380CC4-5D6E-409C-BE32-E72D297353CC}">
              <c16:uniqueId val="{00000001-65C9-4950-9C17-DC28059B0FCE}"/>
            </c:ext>
          </c:extLst>
        </c:ser>
        <c:dLbls>
          <c:showLegendKey val="0"/>
          <c:showVal val="0"/>
          <c:showCatName val="0"/>
          <c:showSerName val="0"/>
          <c:showPercent val="0"/>
          <c:showBubbleSize val="0"/>
        </c:dLbls>
        <c:gapWidth val="250"/>
        <c:overlap val="100"/>
        <c:axId val="98957184"/>
        <c:axId val="10952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-1.17</c:v>
                </c:pt>
                <c:pt idx="1">
                  <c:v>0.66</c:v>
                </c:pt>
                <c:pt idx="2">
                  <c:v>2.58</c:v>
                </c:pt>
                <c:pt idx="3">
                  <c:v>1.04</c:v>
                </c:pt>
                <c:pt idx="4">
                  <c:v>5.85</c:v>
                </c:pt>
              </c:numCache>
            </c:numRef>
          </c:val>
          <c:smooth val="0"/>
          <c:extLst>
            <c:ext xmlns:c16="http://schemas.microsoft.com/office/drawing/2014/chart" uri="{C3380CC4-5D6E-409C-BE32-E72D297353CC}">
              <c16:uniqueId val="{00000002-65C9-4950-9C17-DC28059B0FCE}"/>
            </c:ext>
          </c:extLst>
        </c:ser>
        <c:dLbls>
          <c:showLegendKey val="0"/>
          <c:showVal val="0"/>
          <c:showCatName val="0"/>
          <c:showSerName val="0"/>
          <c:showPercent val="0"/>
          <c:showBubbleSize val="0"/>
        </c:dLbls>
        <c:marker val="1"/>
        <c:smooth val="0"/>
        <c:axId val="98957184"/>
        <c:axId val="109527040"/>
      </c:lineChart>
      <c:catAx>
        <c:axId val="989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27040"/>
        <c:crosses val="autoZero"/>
        <c:auto val="1"/>
        <c:lblAlgn val="ctr"/>
        <c:lblOffset val="100"/>
        <c:tickLblSkip val="1"/>
        <c:tickMarkSkip val="1"/>
        <c:noMultiLvlLbl val="0"/>
      </c:catAx>
      <c:valAx>
        <c:axId val="10952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5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26-484C-9C45-4ECC6CD75A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26-484C-9C45-4ECC6CD75A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26-484C-9C45-4ECC6CD75A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126-484C-9C45-4ECC6CD75A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126-484C-9C45-4ECC6CD75A58}"/>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0.33</c:v>
                </c:pt>
                <c:pt idx="2">
                  <c:v>#N/A</c:v>
                </c:pt>
                <c:pt idx="3">
                  <c:v>0.19</c:v>
                </c:pt>
                <c:pt idx="4">
                  <c:v>#N/A</c:v>
                </c:pt>
                <c:pt idx="5">
                  <c:v>0.17</c:v>
                </c:pt>
                <c:pt idx="6">
                  <c:v>#N/A</c:v>
                </c:pt>
                <c:pt idx="7">
                  <c:v>0.14000000000000001</c:v>
                </c:pt>
                <c:pt idx="8">
                  <c:v>#N/A</c:v>
                </c:pt>
                <c:pt idx="9">
                  <c:v>0.48</c:v>
                </c:pt>
              </c:numCache>
            </c:numRef>
          </c:val>
          <c:extLst>
            <c:ext xmlns:c16="http://schemas.microsoft.com/office/drawing/2014/chart" uri="{C3380CC4-5D6E-409C-BE32-E72D297353CC}">
              <c16:uniqueId val="{00000005-3126-484C-9C45-4ECC6CD75A58}"/>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0.68</c:v>
                </c:pt>
                <c:pt idx="2">
                  <c:v>#N/A</c:v>
                </c:pt>
                <c:pt idx="3">
                  <c:v>0.44</c:v>
                </c:pt>
                <c:pt idx="4">
                  <c:v>#N/A</c:v>
                </c:pt>
                <c:pt idx="5">
                  <c:v>7.0000000000000007E-2</c:v>
                </c:pt>
                <c:pt idx="6">
                  <c:v>#N/A</c:v>
                </c:pt>
                <c:pt idx="7">
                  <c:v>0.54</c:v>
                </c:pt>
                <c:pt idx="8">
                  <c:v>#N/A</c:v>
                </c:pt>
                <c:pt idx="9">
                  <c:v>0.7</c:v>
                </c:pt>
              </c:numCache>
            </c:numRef>
          </c:val>
          <c:extLst>
            <c:ext xmlns:c16="http://schemas.microsoft.com/office/drawing/2014/chart" uri="{C3380CC4-5D6E-409C-BE32-E72D297353CC}">
              <c16:uniqueId val="{00000006-3126-484C-9C45-4ECC6CD75A58}"/>
            </c:ext>
          </c:extLst>
        </c:ser>
        <c:ser>
          <c:idx val="7"/>
          <c:order val="7"/>
          <c:tx>
            <c:strRef>
              <c:f>データシート!$A$34</c:f>
              <c:strCache>
                <c:ptCount val="1"/>
                <c:pt idx="0">
                  <c:v>福生市下水道事業会計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1.1499999999999999</c:v>
                </c:pt>
                <c:pt idx="2">
                  <c:v>#N/A</c:v>
                </c:pt>
                <c:pt idx="3">
                  <c:v>0.24</c:v>
                </c:pt>
                <c:pt idx="4">
                  <c:v>#N/A</c:v>
                </c:pt>
                <c:pt idx="5">
                  <c:v>1.87</c:v>
                </c:pt>
                <c:pt idx="6">
                  <c:v>#N/A</c:v>
                </c:pt>
                <c:pt idx="7">
                  <c:v>0.76</c:v>
                </c:pt>
                <c:pt idx="8">
                  <c:v>#N/A</c:v>
                </c:pt>
                <c:pt idx="9">
                  <c:v>1.06</c:v>
                </c:pt>
              </c:numCache>
            </c:numRef>
          </c:val>
          <c:extLst>
            <c:ext xmlns:c16="http://schemas.microsoft.com/office/drawing/2014/chart" uri="{C3380CC4-5D6E-409C-BE32-E72D297353CC}">
              <c16:uniqueId val="{00000007-3126-484C-9C45-4ECC6CD75A58}"/>
            </c:ext>
          </c:extLst>
        </c:ser>
        <c:ser>
          <c:idx val="8"/>
          <c:order val="8"/>
          <c:tx>
            <c:strRef>
              <c:f>データシート!$A$35</c:f>
              <c:strCache>
                <c:ptCount val="1"/>
                <c:pt idx="0">
                  <c:v>福生市国民健康保険特別会計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0.35</c:v>
                </c:pt>
                <c:pt idx="1">
                  <c:v>#N/A</c:v>
                </c:pt>
                <c:pt idx="2">
                  <c:v>1.56</c:v>
                </c:pt>
                <c:pt idx="3">
                  <c:v>#N/A</c:v>
                </c:pt>
                <c:pt idx="4">
                  <c:v>0.11</c:v>
                </c:pt>
                <c:pt idx="5">
                  <c:v>#N/A</c:v>
                </c:pt>
                <c:pt idx="6">
                  <c:v>#N/A</c:v>
                </c:pt>
                <c:pt idx="7">
                  <c:v>1.26</c:v>
                </c:pt>
                <c:pt idx="8">
                  <c:v>#N/A</c:v>
                </c:pt>
                <c:pt idx="9">
                  <c:v>1.52</c:v>
                </c:pt>
              </c:numCache>
            </c:numRef>
          </c:val>
          <c:extLst>
            <c:ext xmlns:c16="http://schemas.microsoft.com/office/drawing/2014/chart" uri="{C3380CC4-5D6E-409C-BE32-E72D297353CC}">
              <c16:uniqueId val="{00000008-3126-484C-9C45-4ECC6CD75A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2.06</c:v>
                </c:pt>
                <c:pt idx="2">
                  <c:v>#N/A</c:v>
                </c:pt>
                <c:pt idx="3">
                  <c:v>2.67</c:v>
                </c:pt>
                <c:pt idx="4">
                  <c:v>#N/A</c:v>
                </c:pt>
                <c:pt idx="5">
                  <c:v>5.29</c:v>
                </c:pt>
                <c:pt idx="6">
                  <c:v>#N/A</c:v>
                </c:pt>
                <c:pt idx="7">
                  <c:v>6.36</c:v>
                </c:pt>
                <c:pt idx="8">
                  <c:v>#N/A</c:v>
                </c:pt>
                <c:pt idx="9">
                  <c:v>9.66</c:v>
                </c:pt>
              </c:numCache>
            </c:numRef>
          </c:val>
          <c:extLst>
            <c:ext xmlns:c16="http://schemas.microsoft.com/office/drawing/2014/chart" uri="{C3380CC4-5D6E-409C-BE32-E72D297353CC}">
              <c16:uniqueId val="{00000009-3126-484C-9C45-4ECC6CD75A58}"/>
            </c:ext>
          </c:extLst>
        </c:ser>
        <c:dLbls>
          <c:showLegendKey val="0"/>
          <c:showVal val="0"/>
          <c:showCatName val="0"/>
          <c:showSerName val="0"/>
          <c:showPercent val="0"/>
          <c:showBubbleSize val="0"/>
        </c:dLbls>
        <c:gapWidth val="150"/>
        <c:overlap val="100"/>
        <c:axId val="110143744"/>
        <c:axId val="110157824"/>
      </c:barChart>
      <c:catAx>
        <c:axId val="1101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57824"/>
        <c:crosses val="autoZero"/>
        <c:auto val="1"/>
        <c:lblAlgn val="ctr"/>
        <c:lblOffset val="100"/>
        <c:tickLblSkip val="1"/>
        <c:tickMarkSkip val="1"/>
        <c:noMultiLvlLbl val="0"/>
      </c:catAx>
      <c:valAx>
        <c:axId val="11015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4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2110</c:v>
                </c:pt>
                <c:pt idx="5">
                  <c:v>2155</c:v>
                </c:pt>
                <c:pt idx="8">
                  <c:v>2003</c:v>
                </c:pt>
                <c:pt idx="11">
                  <c:v>1784</c:v>
                </c:pt>
                <c:pt idx="14">
                  <c:v>1721</c:v>
                </c:pt>
              </c:numCache>
            </c:numRef>
          </c:val>
          <c:extLst>
            <c:ext xmlns:c16="http://schemas.microsoft.com/office/drawing/2014/chart" uri="{C3380CC4-5D6E-409C-BE32-E72D297353CC}">
              <c16:uniqueId val="{00000000-AAAA-42A6-AFFA-6D3366CD15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AA-42A6-AFFA-6D3366CD15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69</c:v>
                </c:pt>
                <c:pt idx="3">
                  <c:v>68</c:v>
                </c:pt>
                <c:pt idx="6">
                  <c:v>69</c:v>
                </c:pt>
                <c:pt idx="9">
                  <c:v>67</c:v>
                </c:pt>
                <c:pt idx="12">
                  <c:v>66</c:v>
                </c:pt>
              </c:numCache>
            </c:numRef>
          </c:val>
          <c:extLst>
            <c:ext xmlns:c16="http://schemas.microsoft.com/office/drawing/2014/chart" uri="{C3380CC4-5D6E-409C-BE32-E72D297353CC}">
              <c16:uniqueId val="{00000002-AAAA-42A6-AFFA-6D3366CD15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712</c:v>
                </c:pt>
                <c:pt idx="3">
                  <c:v>816</c:v>
                </c:pt>
                <c:pt idx="6">
                  <c:v>687</c:v>
                </c:pt>
                <c:pt idx="9">
                  <c:v>532</c:v>
                </c:pt>
                <c:pt idx="12">
                  <c:v>364</c:v>
                </c:pt>
              </c:numCache>
            </c:numRef>
          </c:val>
          <c:extLst>
            <c:ext xmlns:c16="http://schemas.microsoft.com/office/drawing/2014/chart" uri="{C3380CC4-5D6E-409C-BE32-E72D297353CC}">
              <c16:uniqueId val="{00000003-AAAA-42A6-AFFA-6D3366CD15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373</c:v>
                </c:pt>
                <c:pt idx="3">
                  <c:v>273</c:v>
                </c:pt>
                <c:pt idx="6">
                  <c:v>178</c:v>
                </c:pt>
                <c:pt idx="9">
                  <c:v>108</c:v>
                </c:pt>
                <c:pt idx="12">
                  <c:v>165</c:v>
                </c:pt>
              </c:numCache>
            </c:numRef>
          </c:val>
          <c:extLst>
            <c:ext xmlns:c16="http://schemas.microsoft.com/office/drawing/2014/chart" uri="{C3380CC4-5D6E-409C-BE32-E72D297353CC}">
              <c16:uniqueId val="{00000004-AAAA-42A6-AFFA-6D3366CD15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AA-42A6-AFFA-6D3366CD15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AA-42A6-AFFA-6D3366CD15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1267</c:v>
                </c:pt>
                <c:pt idx="3">
                  <c:v>1275</c:v>
                </c:pt>
                <c:pt idx="6">
                  <c:v>1222</c:v>
                </c:pt>
                <c:pt idx="9">
                  <c:v>1137</c:v>
                </c:pt>
                <c:pt idx="12">
                  <c:v>1091</c:v>
                </c:pt>
              </c:numCache>
            </c:numRef>
          </c:val>
          <c:extLst>
            <c:ext xmlns:c16="http://schemas.microsoft.com/office/drawing/2014/chart" uri="{C3380CC4-5D6E-409C-BE32-E72D297353CC}">
              <c16:uniqueId val="{00000007-AAAA-42A6-AFFA-6D3366CD15B1}"/>
            </c:ext>
          </c:extLst>
        </c:ser>
        <c:dLbls>
          <c:showLegendKey val="0"/>
          <c:showVal val="0"/>
          <c:showCatName val="0"/>
          <c:showSerName val="0"/>
          <c:showPercent val="0"/>
          <c:showBubbleSize val="0"/>
        </c:dLbls>
        <c:gapWidth val="100"/>
        <c:overlap val="100"/>
        <c:axId val="111229184"/>
        <c:axId val="11125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311</c:v>
                </c:pt>
                <c:pt idx="2">
                  <c:v>#N/A</c:v>
                </c:pt>
                <c:pt idx="3">
                  <c:v>#N/A</c:v>
                </c:pt>
                <c:pt idx="4">
                  <c:v>277</c:v>
                </c:pt>
                <c:pt idx="5">
                  <c:v>#N/A</c:v>
                </c:pt>
                <c:pt idx="6">
                  <c:v>#N/A</c:v>
                </c:pt>
                <c:pt idx="7">
                  <c:v>153</c:v>
                </c:pt>
                <c:pt idx="8">
                  <c:v>#N/A</c:v>
                </c:pt>
                <c:pt idx="9">
                  <c:v>#N/A</c:v>
                </c:pt>
                <c:pt idx="10">
                  <c:v>60</c:v>
                </c:pt>
                <c:pt idx="11">
                  <c:v>#N/A</c:v>
                </c:pt>
                <c:pt idx="12">
                  <c:v>#N/A</c:v>
                </c:pt>
                <c:pt idx="13">
                  <c:v>-35</c:v>
                </c:pt>
                <c:pt idx="14">
                  <c:v>#N/A</c:v>
                </c:pt>
              </c:numCache>
            </c:numRef>
          </c:val>
          <c:smooth val="0"/>
          <c:extLst>
            <c:ext xmlns:c16="http://schemas.microsoft.com/office/drawing/2014/chart" uri="{C3380CC4-5D6E-409C-BE32-E72D297353CC}">
              <c16:uniqueId val="{00000008-AAAA-42A6-AFFA-6D3366CD15B1}"/>
            </c:ext>
          </c:extLst>
        </c:ser>
        <c:dLbls>
          <c:showLegendKey val="0"/>
          <c:showVal val="0"/>
          <c:showCatName val="0"/>
          <c:showSerName val="0"/>
          <c:showPercent val="0"/>
          <c:showBubbleSize val="0"/>
        </c:dLbls>
        <c:marker val="1"/>
        <c:smooth val="0"/>
        <c:axId val="111229184"/>
        <c:axId val="111255936"/>
      </c:lineChart>
      <c:catAx>
        <c:axId val="11122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55936"/>
        <c:crosses val="autoZero"/>
        <c:auto val="1"/>
        <c:lblAlgn val="ctr"/>
        <c:lblOffset val="100"/>
        <c:tickLblSkip val="1"/>
        <c:tickMarkSkip val="1"/>
        <c:noMultiLvlLbl val="0"/>
      </c:catAx>
      <c:valAx>
        <c:axId val="11125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2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13487</c:v>
                </c:pt>
                <c:pt idx="5">
                  <c:v>13423</c:v>
                </c:pt>
                <c:pt idx="8">
                  <c:v>13503</c:v>
                </c:pt>
                <c:pt idx="11">
                  <c:v>13605</c:v>
                </c:pt>
                <c:pt idx="14">
                  <c:v>13689</c:v>
                </c:pt>
              </c:numCache>
            </c:numRef>
          </c:val>
          <c:extLst>
            <c:ext xmlns:c16="http://schemas.microsoft.com/office/drawing/2014/chart" uri="{C3380CC4-5D6E-409C-BE32-E72D297353CC}">
              <c16:uniqueId val="{00000000-3A2C-4031-A689-E91F547D4B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4641</c:v>
                </c:pt>
                <c:pt idx="5">
                  <c:v>4237</c:v>
                </c:pt>
                <c:pt idx="8">
                  <c:v>3963</c:v>
                </c:pt>
                <c:pt idx="11">
                  <c:v>4095</c:v>
                </c:pt>
                <c:pt idx="14">
                  <c:v>3868</c:v>
                </c:pt>
              </c:numCache>
            </c:numRef>
          </c:val>
          <c:extLst>
            <c:ext xmlns:c16="http://schemas.microsoft.com/office/drawing/2014/chart" uri="{C3380CC4-5D6E-409C-BE32-E72D297353CC}">
              <c16:uniqueId val="{00000001-3A2C-4031-A689-E91F547D4B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5280</c:v>
                </c:pt>
                <c:pt idx="5">
                  <c:v>5293</c:v>
                </c:pt>
                <c:pt idx="8">
                  <c:v>5414</c:v>
                </c:pt>
                <c:pt idx="11">
                  <c:v>5362</c:v>
                </c:pt>
                <c:pt idx="14">
                  <c:v>4655</c:v>
                </c:pt>
              </c:numCache>
            </c:numRef>
          </c:val>
          <c:extLst>
            <c:ext xmlns:c16="http://schemas.microsoft.com/office/drawing/2014/chart" uri="{C3380CC4-5D6E-409C-BE32-E72D297353CC}">
              <c16:uniqueId val="{00000002-3A2C-4031-A689-E91F547D4B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2C-4031-A689-E91F547D4B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2C-4031-A689-E91F547D4B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2C-4031-A689-E91F547D4B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4194</c:v>
                </c:pt>
                <c:pt idx="3">
                  <c:v>4035</c:v>
                </c:pt>
                <c:pt idx="6">
                  <c:v>3839</c:v>
                </c:pt>
                <c:pt idx="9">
                  <c:v>3861</c:v>
                </c:pt>
                <c:pt idx="12">
                  <c:v>3717</c:v>
                </c:pt>
              </c:numCache>
            </c:numRef>
          </c:val>
          <c:extLst>
            <c:ext xmlns:c16="http://schemas.microsoft.com/office/drawing/2014/chart" uri="{C3380CC4-5D6E-409C-BE32-E72D297353CC}">
              <c16:uniqueId val="{00000006-3A2C-4031-A689-E91F547D4B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7580</c:v>
                </c:pt>
                <c:pt idx="3">
                  <c:v>5623</c:v>
                </c:pt>
                <c:pt idx="6">
                  <c:v>4161</c:v>
                </c:pt>
                <c:pt idx="9">
                  <c:v>3703</c:v>
                </c:pt>
                <c:pt idx="12">
                  <c:v>3525</c:v>
                </c:pt>
              </c:numCache>
            </c:numRef>
          </c:val>
          <c:extLst>
            <c:ext xmlns:c16="http://schemas.microsoft.com/office/drawing/2014/chart" uri="{C3380CC4-5D6E-409C-BE32-E72D297353CC}">
              <c16:uniqueId val="{00000007-3A2C-4031-A689-E91F547D4B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2872</c:v>
                </c:pt>
                <c:pt idx="3">
                  <c:v>2310</c:v>
                </c:pt>
                <c:pt idx="6">
                  <c:v>1887</c:v>
                </c:pt>
                <c:pt idx="9">
                  <c:v>1289</c:v>
                </c:pt>
                <c:pt idx="12">
                  <c:v>1151</c:v>
                </c:pt>
              </c:numCache>
            </c:numRef>
          </c:val>
          <c:extLst>
            <c:ext xmlns:c16="http://schemas.microsoft.com/office/drawing/2014/chart" uri="{C3380CC4-5D6E-409C-BE32-E72D297353CC}">
              <c16:uniqueId val="{00000008-3A2C-4031-A689-E91F547D4B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1419</c:v>
                </c:pt>
                <c:pt idx="3">
                  <c:v>1387</c:v>
                </c:pt>
                <c:pt idx="6">
                  <c:v>1352</c:v>
                </c:pt>
                <c:pt idx="9">
                  <c:v>1288</c:v>
                </c:pt>
                <c:pt idx="12">
                  <c:v>1447</c:v>
                </c:pt>
              </c:numCache>
            </c:numRef>
          </c:val>
          <c:extLst>
            <c:ext xmlns:c16="http://schemas.microsoft.com/office/drawing/2014/chart" uri="{C3380CC4-5D6E-409C-BE32-E72D297353CC}">
              <c16:uniqueId val="{00000009-3A2C-4031-A689-E91F547D4B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10376</c:v>
                </c:pt>
                <c:pt idx="3">
                  <c:v>9589</c:v>
                </c:pt>
                <c:pt idx="6">
                  <c:v>9006</c:v>
                </c:pt>
                <c:pt idx="9">
                  <c:v>8730</c:v>
                </c:pt>
                <c:pt idx="12">
                  <c:v>8261</c:v>
                </c:pt>
              </c:numCache>
            </c:numRef>
          </c:val>
          <c:extLst>
            <c:ext xmlns:c16="http://schemas.microsoft.com/office/drawing/2014/chart" uri="{C3380CC4-5D6E-409C-BE32-E72D297353CC}">
              <c16:uniqueId val="{0000000A-3A2C-4031-A689-E91F547D4BA6}"/>
            </c:ext>
          </c:extLst>
        </c:ser>
        <c:dLbls>
          <c:showLegendKey val="0"/>
          <c:showVal val="0"/>
          <c:showCatName val="0"/>
          <c:showSerName val="0"/>
          <c:showPercent val="0"/>
          <c:showBubbleSize val="0"/>
        </c:dLbls>
        <c:gapWidth val="100"/>
        <c:overlap val="100"/>
        <c:axId val="111389696"/>
        <c:axId val="11139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2C-4031-A689-E91F547D4BA6}"/>
            </c:ext>
          </c:extLst>
        </c:ser>
        <c:dLbls>
          <c:showLegendKey val="0"/>
          <c:showVal val="0"/>
          <c:showCatName val="0"/>
          <c:showSerName val="0"/>
          <c:showPercent val="0"/>
          <c:showBubbleSize val="0"/>
        </c:dLbls>
        <c:marker val="1"/>
        <c:smooth val="0"/>
        <c:axId val="111389696"/>
        <c:axId val="111395968"/>
      </c:lineChart>
      <c:catAx>
        <c:axId val="1113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395968"/>
        <c:crosses val="autoZero"/>
        <c:auto val="1"/>
        <c:lblAlgn val="ctr"/>
        <c:lblOffset val="100"/>
        <c:tickLblSkip val="1"/>
        <c:tickMarkSkip val="1"/>
        <c:noMultiLvlLbl val="0"/>
      </c:catAx>
      <c:valAx>
        <c:axId val="11139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58,821
56,288
10.24
23,122,988
22,009,949
1,113,039
11,518,026
8,261,442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baseline="0">
              <a:latin typeface="+mn-ea"/>
              <a:ea typeface="+mn-ea"/>
              <a:cs typeface="+mn-cs"/>
            </a:rPr>
            <a:t>類似団体平均を</a:t>
          </a:r>
          <a:r>
            <a:rPr lang="en-US" altLang="ja-JP" sz="1300" b="0" i="0" baseline="0">
              <a:latin typeface="+mn-ea"/>
              <a:ea typeface="+mn-ea"/>
              <a:cs typeface="+mn-cs"/>
            </a:rPr>
            <a:t>0.1</a:t>
          </a:r>
          <a:r>
            <a:rPr lang="ja-JP" altLang="en-US" sz="1300" b="0" i="0" baseline="0">
              <a:latin typeface="+mn-ea"/>
              <a:ea typeface="+mn-ea"/>
              <a:cs typeface="+mn-cs"/>
            </a:rPr>
            <a:t>ポイント上回る</a:t>
          </a:r>
          <a:r>
            <a:rPr lang="en-US" altLang="ja-JP" sz="1300" b="0" i="0" baseline="0">
              <a:latin typeface="+mn-ea"/>
              <a:ea typeface="+mn-ea"/>
              <a:cs typeface="+mn-cs"/>
            </a:rPr>
            <a:t>0.73</a:t>
          </a:r>
          <a:r>
            <a:rPr lang="ja-JP" altLang="en-US" sz="1300" b="0" i="0" baseline="0">
              <a:latin typeface="+mn-ea"/>
              <a:ea typeface="+mn-ea"/>
              <a:cs typeface="+mn-cs"/>
            </a:rPr>
            <a:t>となっているが、平成</a:t>
          </a:r>
          <a:r>
            <a:rPr lang="en-US" altLang="ja-JP" sz="1300" b="0" i="0" baseline="0">
              <a:latin typeface="+mn-ea"/>
              <a:ea typeface="+mn-ea"/>
              <a:cs typeface="+mn-cs"/>
            </a:rPr>
            <a:t>21</a:t>
          </a:r>
          <a:r>
            <a:rPr lang="ja-JP" altLang="en-US" sz="1300" b="0" i="0" baseline="0">
              <a:latin typeface="+mn-ea"/>
              <a:ea typeface="+mn-ea"/>
              <a:cs typeface="+mn-cs"/>
            </a:rPr>
            <a:t>年度から低下傾向にあるため</a:t>
          </a:r>
          <a:r>
            <a:rPr lang="ja-JP" altLang="en-US" sz="1300" b="0" i="0" baseline="0">
              <a:solidFill>
                <a:schemeClr val="tx1"/>
              </a:solidFill>
              <a:latin typeface="+mn-ea"/>
              <a:ea typeface="+mn-ea"/>
              <a:cs typeface="+mn-cs"/>
            </a:rPr>
            <a:t>、</a:t>
          </a:r>
          <a:r>
            <a:rPr lang="ja-JP" altLang="ja-JP" sz="1300" b="0" i="0" baseline="0">
              <a:solidFill>
                <a:sysClr val="windowText" lastClr="000000"/>
              </a:solidFill>
              <a:latin typeface="+mn-ea"/>
              <a:ea typeface="+mn-ea"/>
              <a:cs typeface="+mn-cs"/>
            </a:rPr>
            <a:t>滞納整理の強化など収納向上を目指し、財源の確保に更に努めることで財政力の改善を図っていく。</a:t>
          </a:r>
          <a:endParaRPr lang="ja-JP" altLang="en-US" sz="1300" b="0" i="0" u="none" strike="noStrike" baseline="0">
            <a:solidFill>
              <a:sysClr val="windowText" lastClr="000000"/>
            </a:solidFill>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37042</xdr:rowOff>
    </xdr:to>
    <xdr:cxnSp macro="">
      <xdr:nvCxnSpPr>
        <xdr:cNvPr id="68" name="直線コネクタ 67"/>
        <xdr:cNvCxnSpPr/>
      </xdr:nvCxnSpPr>
      <xdr:spPr>
        <a:xfrm>
          <a:off x="4114800" y="672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1" name="直線コネクタ 70"/>
        <xdr:cNvCxnSpPr/>
      </xdr:nvCxnSpPr>
      <xdr:spPr>
        <a:xfrm>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39</xdr:row>
      <xdr:rowOff>16933</xdr:rowOff>
    </xdr:to>
    <xdr:cxnSp macro="">
      <xdr:nvCxnSpPr>
        <xdr:cNvPr id="74" name="直線コネクタ 73"/>
        <xdr:cNvCxnSpPr/>
      </xdr:nvCxnSpPr>
      <xdr:spPr>
        <a:xfrm>
          <a:off x="2336800" y="66431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87842</xdr:rowOff>
    </xdr:from>
    <xdr:to>
      <xdr:col>3</xdr:col>
      <xdr:colOff>279400</xdr:colOff>
      <xdr:row>38</xdr:row>
      <xdr:rowOff>128058</xdr:rowOff>
    </xdr:to>
    <xdr:cxnSp macro="">
      <xdr:nvCxnSpPr>
        <xdr:cNvPr id="77" name="直線コネクタ 76"/>
        <xdr:cNvCxnSpPr/>
      </xdr:nvCxnSpPr>
      <xdr:spPr>
        <a:xfrm>
          <a:off x="1447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157692</xdr:rowOff>
    </xdr:from>
    <xdr:to>
      <xdr:col>7</xdr:col>
      <xdr:colOff>203200</xdr:colOff>
      <xdr:row>39</xdr:row>
      <xdr:rowOff>87842</xdr:rowOff>
    </xdr:to>
    <xdr:sp macro="" textlink="">
      <xdr:nvSpPr>
        <xdr:cNvPr id="87" name="円/楕円 86"/>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2769</xdr:rowOff>
    </xdr:from>
    <xdr:ext cx="762000" cy="259045"/>
    <xdr:sp macro="" textlink="">
      <xdr:nvSpPr>
        <xdr:cNvPr id="88"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3" name="円/楕円 92"/>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163635</xdr:rowOff>
    </xdr:from>
    <xdr:ext cx="762000" cy="259045"/>
    <xdr:sp macro="" textlink="">
      <xdr:nvSpPr>
        <xdr:cNvPr id="94" name="テキスト ボックス 93"/>
        <xdr:cNvSpPr txBox="1"/>
      </xdr:nvSpPr>
      <xdr:spPr>
        <a:xfrm>
          <a:off x="19558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37042</xdr:rowOff>
    </xdr:from>
    <xdr:to>
      <xdr:col>2</xdr:col>
      <xdr:colOff>127000</xdr:colOff>
      <xdr:row>38</xdr:row>
      <xdr:rowOff>138642</xdr:rowOff>
    </xdr:to>
    <xdr:sp macro="" textlink="">
      <xdr:nvSpPr>
        <xdr:cNvPr id="95" name="円/楕円 94"/>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123419</xdr:rowOff>
    </xdr:from>
    <xdr:ext cx="762000" cy="259045"/>
    <xdr:sp macro="" textlink="">
      <xdr:nvSpPr>
        <xdr:cNvPr id="96" name="テキスト ボックス 95"/>
        <xdr:cNvSpPr txBox="1"/>
      </xdr:nvSpPr>
      <xdr:spPr>
        <a:xfrm>
          <a:off x="10668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latin typeface="+mn-ea"/>
              <a:ea typeface="+mn-ea"/>
              <a:cs typeface="+mn-cs"/>
            </a:rPr>
            <a:t>前年度</a:t>
          </a:r>
          <a:r>
            <a:rPr lang="ja-JP" altLang="en-US" sz="1300" b="0" i="0" baseline="0">
              <a:latin typeface="+mn-ea"/>
              <a:ea typeface="+mn-ea"/>
              <a:cs typeface="+mn-cs"/>
            </a:rPr>
            <a:t>と比較して</a:t>
          </a:r>
          <a:r>
            <a:rPr lang="en-US" altLang="ja-JP" sz="1300" b="0" i="0" baseline="0">
              <a:latin typeface="+mn-ea"/>
              <a:ea typeface="+mn-ea"/>
              <a:cs typeface="+mn-cs"/>
            </a:rPr>
            <a:t>1.0</a:t>
          </a:r>
          <a:r>
            <a:rPr lang="ja-JP" altLang="ja-JP" sz="1300" b="0" i="0" baseline="0">
              <a:latin typeface="+mn-ea"/>
              <a:ea typeface="+mn-ea"/>
              <a:cs typeface="+mn-cs"/>
            </a:rPr>
            <a:t>ポイント</a:t>
          </a:r>
          <a:r>
            <a:rPr lang="ja-JP" altLang="en-US" sz="1300" b="0" i="0" baseline="0">
              <a:latin typeface="+mn-ea"/>
              <a:ea typeface="+mn-ea"/>
              <a:cs typeface="+mn-cs"/>
            </a:rPr>
            <a:t>改善</a:t>
          </a:r>
          <a:r>
            <a:rPr lang="ja-JP" altLang="ja-JP" sz="1300" b="0" i="0" baseline="0">
              <a:latin typeface="+mn-ea"/>
              <a:ea typeface="+mn-ea"/>
              <a:cs typeface="+mn-cs"/>
            </a:rPr>
            <a:t>し、類似団体平均を</a:t>
          </a:r>
          <a:r>
            <a:rPr lang="en-US" altLang="ja-JP" sz="1300" b="0" i="0" baseline="0">
              <a:latin typeface="+mn-ea"/>
              <a:ea typeface="+mn-ea"/>
              <a:cs typeface="+mn-cs"/>
            </a:rPr>
            <a:t>0.9</a:t>
          </a:r>
          <a:r>
            <a:rPr lang="ja-JP" altLang="ja-JP" sz="1300" b="0" i="0" baseline="0">
              <a:latin typeface="+mn-ea"/>
              <a:ea typeface="+mn-ea"/>
              <a:cs typeface="+mn-cs"/>
            </a:rPr>
            <a:t>ポイント上回る</a:t>
          </a:r>
          <a:r>
            <a:rPr lang="en-US" altLang="ja-JP" sz="1300" b="0" i="0" baseline="0">
              <a:latin typeface="+mn-ea"/>
              <a:ea typeface="+mn-ea"/>
              <a:cs typeface="+mn-cs"/>
            </a:rPr>
            <a:t>90.5</a:t>
          </a:r>
          <a:r>
            <a:rPr lang="ja-JP" altLang="ja-JP" sz="1300" b="0" i="0" baseline="0">
              <a:latin typeface="+mn-ea"/>
              <a:ea typeface="+mn-ea"/>
              <a:cs typeface="+mn-cs"/>
            </a:rPr>
            <a:t>％となっている</a:t>
          </a:r>
          <a:r>
            <a:rPr lang="ja-JP" altLang="en-US" sz="1300" b="0" i="0" baseline="0">
              <a:latin typeface="+mn-ea"/>
              <a:ea typeface="+mn-ea"/>
              <a:cs typeface="+mn-cs"/>
            </a:rPr>
            <a:t>。主に公債費や補助費等の減によるものである。今後も、</a:t>
          </a:r>
          <a:r>
            <a:rPr lang="ja-JP" altLang="ja-JP" sz="1300" b="0" i="0" baseline="0">
              <a:latin typeface="+mn-ea"/>
              <a:ea typeface="+mn-ea"/>
              <a:cs typeface="+mn-cs"/>
            </a:rPr>
            <a:t>行政改革大綱に基づいた市税その他の収納率の向上</a:t>
          </a:r>
          <a:r>
            <a:rPr lang="ja-JP" altLang="en-US" sz="1300" b="0" i="0" baseline="0">
              <a:latin typeface="+mn-ea"/>
              <a:ea typeface="+mn-ea"/>
              <a:cs typeface="+mn-cs"/>
            </a:rPr>
            <a:t>などに</a:t>
          </a:r>
          <a:r>
            <a:rPr lang="ja-JP" altLang="ja-JP" sz="1300" b="0" i="0" baseline="0">
              <a:latin typeface="+mn-ea"/>
              <a:ea typeface="+mn-ea"/>
              <a:cs typeface="+mn-cs"/>
            </a:rPr>
            <a:t>よる歳入の確保、事務事業の見直し</a:t>
          </a:r>
          <a:r>
            <a:rPr lang="ja-JP" altLang="en-US" sz="1300" b="0" i="0" baseline="0">
              <a:latin typeface="+mn-ea"/>
              <a:ea typeface="+mn-ea"/>
              <a:cs typeface="+mn-cs"/>
            </a:rPr>
            <a:t>等</a:t>
          </a:r>
          <a:r>
            <a:rPr lang="ja-JP" altLang="ja-JP" sz="1300" b="0" i="0" baseline="0">
              <a:latin typeface="+mn-ea"/>
              <a:ea typeface="+mn-ea"/>
              <a:cs typeface="+mn-cs"/>
            </a:rPr>
            <a:t>による予算編成を行うこと</a:t>
          </a:r>
          <a:r>
            <a:rPr lang="ja-JP" altLang="en-US" sz="1300" b="0" i="0" baseline="0">
              <a:latin typeface="+mn-ea"/>
              <a:ea typeface="+mn-ea"/>
              <a:cs typeface="+mn-cs"/>
            </a:rPr>
            <a:t>で、</a:t>
          </a:r>
          <a:r>
            <a:rPr lang="ja-JP" altLang="ja-JP" sz="1300" b="0" i="0" baseline="0">
              <a:latin typeface="+mn-ea"/>
              <a:ea typeface="+mn-ea"/>
              <a:cs typeface="+mn-cs"/>
            </a:rPr>
            <a:t>経常経費の削減に努め</a:t>
          </a:r>
          <a:r>
            <a:rPr lang="ja-JP" altLang="en-US" sz="1300" b="0" i="0" baseline="0">
              <a:latin typeface="+mn-ea"/>
              <a:ea typeface="+mn-ea"/>
              <a:cs typeface="+mn-cs"/>
            </a:rPr>
            <a:t>、</a:t>
          </a:r>
          <a:r>
            <a:rPr lang="ja-JP" altLang="ja-JP" sz="1300" b="0" i="0" baseline="0">
              <a:latin typeface="+mn-ea"/>
              <a:ea typeface="+mn-ea"/>
              <a:cs typeface="+mn-cs"/>
            </a:rPr>
            <a:t>財政構造の弾力化を図っていく。</a:t>
          </a:r>
          <a:endParaRPr lang="ja-JP" altLang="ja-JP" sz="1300">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53975</xdr:rowOff>
    </xdr:to>
    <xdr:cxnSp macro="">
      <xdr:nvCxnSpPr>
        <xdr:cNvPr id="131" name="直線コネクタ 130"/>
        <xdr:cNvCxnSpPr/>
      </xdr:nvCxnSpPr>
      <xdr:spPr>
        <a:xfrm flipV="1">
          <a:off x="4114800" y="108151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53975</xdr:rowOff>
    </xdr:from>
    <xdr:to>
      <xdr:col>6</xdr:col>
      <xdr:colOff>0</xdr:colOff>
      <xdr:row>64</xdr:row>
      <xdr:rowOff>19262</xdr:rowOff>
    </xdr:to>
    <xdr:cxnSp macro="">
      <xdr:nvCxnSpPr>
        <xdr:cNvPr id="134" name="直線コネクタ 133"/>
        <xdr:cNvCxnSpPr/>
      </xdr:nvCxnSpPr>
      <xdr:spPr>
        <a:xfrm flipV="1">
          <a:off x="3225800" y="1085532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19262</xdr:rowOff>
    </xdr:to>
    <xdr:cxnSp macro="">
      <xdr:nvCxnSpPr>
        <xdr:cNvPr id="137" name="直線コネクタ 136"/>
        <xdr:cNvCxnSpPr/>
      </xdr:nvCxnSpPr>
      <xdr:spPr>
        <a:xfrm>
          <a:off x="2336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3175</xdr:rowOff>
    </xdr:from>
    <xdr:to>
      <xdr:col>3</xdr:col>
      <xdr:colOff>279400</xdr:colOff>
      <xdr:row>65</xdr:row>
      <xdr:rowOff>36830</xdr:rowOff>
    </xdr:to>
    <xdr:cxnSp macro="">
      <xdr:nvCxnSpPr>
        <xdr:cNvPr id="140" name="直線コネクタ 139"/>
        <xdr:cNvCxnSpPr/>
      </xdr:nvCxnSpPr>
      <xdr:spPr>
        <a:xfrm flipV="1">
          <a:off x="1447800" y="1097597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50" name="円/楕円 149"/>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106485</xdr:rowOff>
    </xdr:from>
    <xdr:ext cx="762000" cy="259045"/>
    <xdr:sp macro="" textlink="">
      <xdr:nvSpPr>
        <xdr:cNvPr id="151"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2" name="円/楕円 151"/>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53" name="テキスト ボックス 152"/>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4" name="円/楕円 153"/>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54839</xdr:rowOff>
    </xdr:from>
    <xdr:ext cx="762000" cy="259045"/>
    <xdr:sp macro="" textlink="">
      <xdr:nvSpPr>
        <xdr:cNvPr id="155" name="テキスト ボックス 154"/>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6" name="円/楕円 155"/>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7" name="テキスト ボックス 156"/>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latin typeface="+mn-ea"/>
              <a:ea typeface="+mn-ea"/>
              <a:cs typeface="+mn-cs"/>
            </a:rPr>
            <a:t>人口１人当たり人件費・物件費等決算額は、</a:t>
          </a:r>
          <a:r>
            <a:rPr lang="ja-JP" altLang="en-US" sz="1300" b="0" i="0" baseline="0">
              <a:latin typeface="+mn-ea"/>
              <a:ea typeface="+mn-ea"/>
              <a:cs typeface="+mn-cs"/>
            </a:rPr>
            <a:t>平成</a:t>
          </a:r>
          <a:r>
            <a:rPr lang="en-US" altLang="ja-JP" sz="1300" b="0" i="0" baseline="0">
              <a:latin typeface="+mn-ea"/>
              <a:ea typeface="+mn-ea"/>
              <a:cs typeface="+mn-cs"/>
            </a:rPr>
            <a:t>20</a:t>
          </a:r>
          <a:r>
            <a:rPr lang="ja-JP" altLang="en-US" sz="1300" b="0" i="0" baseline="0">
              <a:latin typeface="+mn-ea"/>
              <a:ea typeface="+mn-ea"/>
              <a:cs typeface="+mn-cs"/>
            </a:rPr>
            <a:t>年度以降増加していたが、平成</a:t>
          </a:r>
          <a:r>
            <a:rPr lang="en-US" altLang="ja-JP" sz="1300" b="0" i="0" baseline="0">
              <a:latin typeface="+mn-lt"/>
              <a:ea typeface="+mn-ea"/>
              <a:cs typeface="+mn-cs"/>
            </a:rPr>
            <a:t>24</a:t>
          </a:r>
          <a:r>
            <a:rPr lang="ja-JP" altLang="ja-JP" sz="1300" b="0" i="0" baseline="0">
              <a:latin typeface="+mn-lt"/>
              <a:ea typeface="+mn-ea"/>
              <a:cs typeface="+mn-cs"/>
            </a:rPr>
            <a:t>年度</a:t>
          </a:r>
          <a:r>
            <a:rPr lang="ja-JP" altLang="en-US" sz="1300" b="0" i="0" baseline="0">
              <a:latin typeface="+mn-lt"/>
              <a:ea typeface="+mn-ea"/>
              <a:cs typeface="+mn-cs"/>
            </a:rPr>
            <a:t>から減少傾向にある</a:t>
          </a:r>
          <a:r>
            <a:rPr lang="ja-JP" altLang="ja-JP" sz="1300" b="0" i="0" baseline="0">
              <a:latin typeface="+mn-lt"/>
              <a:ea typeface="+mn-ea"/>
              <a:cs typeface="+mn-cs"/>
            </a:rPr>
            <a:t>。</a:t>
          </a:r>
          <a:r>
            <a:rPr lang="en-US" altLang="ja-JP" sz="1300" b="0" i="0" baseline="0">
              <a:latin typeface="+mn-lt"/>
              <a:ea typeface="+mn-ea"/>
              <a:cs typeface="+mn-cs"/>
            </a:rPr>
            <a:t>25</a:t>
          </a:r>
          <a:r>
            <a:rPr lang="ja-JP" altLang="en-US" sz="1300" b="0" i="0" baseline="0">
              <a:latin typeface="+mn-lt"/>
              <a:ea typeface="+mn-ea"/>
              <a:cs typeface="+mn-cs"/>
            </a:rPr>
            <a:t>年度においては</a:t>
          </a:r>
          <a:r>
            <a:rPr lang="ja-JP" altLang="ja-JP" sz="1300" b="0" i="0" baseline="0">
              <a:latin typeface="+mn-ea"/>
              <a:ea typeface="+mn-ea"/>
              <a:cs typeface="+mn-cs"/>
            </a:rPr>
            <a:t>前年度に</a:t>
          </a:r>
          <a:r>
            <a:rPr lang="ja-JP" altLang="en-US" sz="1300" b="0" i="0" baseline="0">
              <a:latin typeface="+mn-ea"/>
              <a:ea typeface="+mn-ea"/>
              <a:cs typeface="+mn-cs"/>
            </a:rPr>
            <a:t>比較して</a:t>
          </a:r>
          <a:r>
            <a:rPr lang="en-US" altLang="ja-JP" sz="1300" b="0" i="0" baseline="0">
              <a:latin typeface="+mn-ea"/>
              <a:ea typeface="+mn-ea"/>
              <a:cs typeface="+mn-cs"/>
            </a:rPr>
            <a:t>167</a:t>
          </a:r>
          <a:r>
            <a:rPr lang="ja-JP" altLang="ja-JP" sz="1300" b="0" i="0" baseline="0">
              <a:latin typeface="+mn-ea"/>
              <a:ea typeface="+mn-ea"/>
              <a:cs typeface="+mn-cs"/>
            </a:rPr>
            <a:t>円</a:t>
          </a:r>
          <a:r>
            <a:rPr lang="ja-JP" altLang="en-US" sz="1300" b="0" i="0" baseline="0">
              <a:latin typeface="+mn-ea"/>
              <a:ea typeface="+mn-ea"/>
              <a:cs typeface="+mn-cs"/>
            </a:rPr>
            <a:t>減少し、類似団体平均を下回る結果となった。</a:t>
          </a:r>
          <a:r>
            <a:rPr lang="ja-JP" altLang="ja-JP" sz="1300" b="0" i="0" baseline="0">
              <a:latin typeface="+mn-ea"/>
              <a:ea typeface="+mn-ea"/>
              <a:cs typeface="+mn-cs"/>
            </a:rPr>
            <a:t>今後も引き続き行政コストの効率化や給与等の適正化に努めていく</a:t>
          </a:r>
          <a:r>
            <a:rPr lang="ja-JP" altLang="ja-JP" sz="1000" b="0" i="0" baseline="0">
              <a:latin typeface="+mn-lt"/>
              <a:ea typeface="+mn-ea"/>
              <a:cs typeface="+mn-cs"/>
            </a:rPr>
            <a:t>。</a:t>
          </a:r>
          <a:endParaRPr lang="ja-JP" altLang="en-US" sz="1300" b="0" i="0" u="none" strike="noStrike" baseline="0">
            <a:solidFill>
              <a:srgbClr val="000000"/>
            </a:solidFill>
            <a:latin typeface="ＭＳ Ｐゴシック"/>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49174</xdr:rowOff>
    </xdr:from>
    <xdr:to>
      <xdr:col>7</xdr:col>
      <xdr:colOff>152400</xdr:colOff>
      <xdr:row>81</xdr:row>
      <xdr:rowOff>49461</xdr:rowOff>
    </xdr:to>
    <xdr:cxnSp macro="">
      <xdr:nvCxnSpPr>
        <xdr:cNvPr id="195" name="直線コネクタ 194"/>
        <xdr:cNvCxnSpPr/>
      </xdr:nvCxnSpPr>
      <xdr:spPr>
        <a:xfrm flipV="1">
          <a:off x="4114800" y="13936624"/>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33950</xdr:rowOff>
    </xdr:from>
    <xdr:ext cx="762000" cy="259045"/>
    <xdr:sp macro="" textlink="">
      <xdr:nvSpPr>
        <xdr:cNvPr id="196" name="人件費・物件費等の状況平均値テキスト"/>
        <xdr:cNvSpPr txBox="1"/>
      </xdr:nvSpPr>
      <xdr:spPr>
        <a:xfrm>
          <a:off x="5041900" y="1392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49461</xdr:rowOff>
    </xdr:from>
    <xdr:to>
      <xdr:col>6</xdr:col>
      <xdr:colOff>0</xdr:colOff>
      <xdr:row>81</xdr:row>
      <xdr:rowOff>60150</xdr:rowOff>
    </xdr:to>
    <xdr:cxnSp macro="">
      <xdr:nvCxnSpPr>
        <xdr:cNvPr id="198" name="直線コネクタ 197"/>
        <xdr:cNvCxnSpPr/>
      </xdr:nvCxnSpPr>
      <xdr:spPr>
        <a:xfrm flipV="1">
          <a:off x="3225800" y="13936911"/>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55159</xdr:rowOff>
    </xdr:from>
    <xdr:to>
      <xdr:col>4</xdr:col>
      <xdr:colOff>482600</xdr:colOff>
      <xdr:row>81</xdr:row>
      <xdr:rowOff>60150</xdr:rowOff>
    </xdr:to>
    <xdr:cxnSp macro="">
      <xdr:nvCxnSpPr>
        <xdr:cNvPr id="201" name="直線コネクタ 200"/>
        <xdr:cNvCxnSpPr/>
      </xdr:nvCxnSpPr>
      <xdr:spPr>
        <a:xfrm>
          <a:off x="2336800" y="13942609"/>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50924</xdr:rowOff>
    </xdr:from>
    <xdr:to>
      <xdr:col>3</xdr:col>
      <xdr:colOff>279400</xdr:colOff>
      <xdr:row>81</xdr:row>
      <xdr:rowOff>55159</xdr:rowOff>
    </xdr:to>
    <xdr:cxnSp macro="">
      <xdr:nvCxnSpPr>
        <xdr:cNvPr id="204" name="直線コネクタ 203"/>
        <xdr:cNvCxnSpPr/>
      </xdr:nvCxnSpPr>
      <xdr:spPr>
        <a:xfrm>
          <a:off x="1447800" y="13938374"/>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08" name="テキスト ボックス 207"/>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169824</xdr:rowOff>
    </xdr:from>
    <xdr:to>
      <xdr:col>7</xdr:col>
      <xdr:colOff>203200</xdr:colOff>
      <xdr:row>81</xdr:row>
      <xdr:rowOff>99974</xdr:rowOff>
    </xdr:to>
    <xdr:sp macro="" textlink="">
      <xdr:nvSpPr>
        <xdr:cNvPr id="214" name="円/楕円 213"/>
        <xdr:cNvSpPr/>
      </xdr:nvSpPr>
      <xdr:spPr>
        <a:xfrm>
          <a:off x="4902200" y="138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91101</xdr:rowOff>
    </xdr:from>
    <xdr:ext cx="762000" cy="259045"/>
    <xdr:sp macro="" textlink="">
      <xdr:nvSpPr>
        <xdr:cNvPr id="215" name="人件費・物件費等の状況該当値テキスト"/>
        <xdr:cNvSpPr txBox="1"/>
      </xdr:nvSpPr>
      <xdr:spPr>
        <a:xfrm>
          <a:off x="5041900" y="138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170111</xdr:rowOff>
    </xdr:from>
    <xdr:to>
      <xdr:col>6</xdr:col>
      <xdr:colOff>50800</xdr:colOff>
      <xdr:row>81</xdr:row>
      <xdr:rowOff>100261</xdr:rowOff>
    </xdr:to>
    <xdr:sp macro="" textlink="">
      <xdr:nvSpPr>
        <xdr:cNvPr id="216" name="円/楕円 215"/>
        <xdr:cNvSpPr/>
      </xdr:nvSpPr>
      <xdr:spPr>
        <a:xfrm>
          <a:off x="4064000" y="13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110438</xdr:rowOff>
    </xdr:from>
    <xdr:ext cx="736600" cy="259045"/>
    <xdr:sp macro="" textlink="">
      <xdr:nvSpPr>
        <xdr:cNvPr id="217" name="テキスト ボックス 216"/>
        <xdr:cNvSpPr txBox="1"/>
      </xdr:nvSpPr>
      <xdr:spPr>
        <a:xfrm>
          <a:off x="3733800" y="136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9350</xdr:rowOff>
    </xdr:from>
    <xdr:to>
      <xdr:col>4</xdr:col>
      <xdr:colOff>533400</xdr:colOff>
      <xdr:row>81</xdr:row>
      <xdr:rowOff>110950</xdr:rowOff>
    </xdr:to>
    <xdr:sp macro="" textlink="">
      <xdr:nvSpPr>
        <xdr:cNvPr id="218" name="円/楕円 217"/>
        <xdr:cNvSpPr/>
      </xdr:nvSpPr>
      <xdr:spPr>
        <a:xfrm>
          <a:off x="3175000" y="138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121127</xdr:rowOff>
    </xdr:from>
    <xdr:ext cx="762000" cy="259045"/>
    <xdr:sp macro="" textlink="">
      <xdr:nvSpPr>
        <xdr:cNvPr id="219" name="テキスト ボックス 218"/>
        <xdr:cNvSpPr txBox="1"/>
      </xdr:nvSpPr>
      <xdr:spPr>
        <a:xfrm>
          <a:off x="2844800" y="136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4359</xdr:rowOff>
    </xdr:from>
    <xdr:to>
      <xdr:col>3</xdr:col>
      <xdr:colOff>330200</xdr:colOff>
      <xdr:row>81</xdr:row>
      <xdr:rowOff>105959</xdr:rowOff>
    </xdr:to>
    <xdr:sp macro="" textlink="">
      <xdr:nvSpPr>
        <xdr:cNvPr id="220" name="円/楕円 219"/>
        <xdr:cNvSpPr/>
      </xdr:nvSpPr>
      <xdr:spPr>
        <a:xfrm>
          <a:off x="2286000" y="138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90736</xdr:rowOff>
    </xdr:from>
    <xdr:ext cx="762000" cy="259045"/>
    <xdr:sp macro="" textlink="">
      <xdr:nvSpPr>
        <xdr:cNvPr id="221" name="テキスト ボックス 220"/>
        <xdr:cNvSpPr txBox="1"/>
      </xdr:nvSpPr>
      <xdr:spPr>
        <a:xfrm>
          <a:off x="1955800" y="1397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xdr:rowOff>
    </xdr:from>
    <xdr:to>
      <xdr:col>2</xdr:col>
      <xdr:colOff>127000</xdr:colOff>
      <xdr:row>81</xdr:row>
      <xdr:rowOff>101724</xdr:rowOff>
    </xdr:to>
    <xdr:sp macro="" textlink="">
      <xdr:nvSpPr>
        <xdr:cNvPr id="222" name="円/楕円 221"/>
        <xdr:cNvSpPr/>
      </xdr:nvSpPr>
      <xdr:spPr>
        <a:xfrm>
          <a:off x="1397000" y="138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86501</xdr:rowOff>
    </xdr:from>
    <xdr:ext cx="762000" cy="259045"/>
    <xdr:sp macro="" textlink="">
      <xdr:nvSpPr>
        <xdr:cNvPr id="223" name="テキスト ボックス 222"/>
        <xdr:cNvSpPr txBox="1"/>
      </xdr:nvSpPr>
      <xdr:spPr>
        <a:xfrm>
          <a:off x="1066800" y="1397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latin typeface="+mn-lt"/>
              <a:ea typeface="+mn-ea"/>
              <a:cs typeface="+mn-cs"/>
            </a:rPr>
            <a:t>ラスパイレス指数については、類似団体平均を</a:t>
          </a:r>
          <a:r>
            <a:rPr lang="en-US" altLang="ja-JP" sz="1300" baseline="0">
              <a:latin typeface="+mn-lt"/>
              <a:ea typeface="+mn-ea"/>
              <a:cs typeface="+mn-cs"/>
            </a:rPr>
            <a:t>5.2</a:t>
          </a:r>
          <a:r>
            <a:rPr lang="ja-JP" altLang="ja-JP" sz="1300" baseline="0">
              <a:latin typeface="+mn-lt"/>
              <a:ea typeface="+mn-ea"/>
              <a:cs typeface="+mn-cs"/>
            </a:rPr>
            <a:t>イント、全国市平均を</a:t>
          </a:r>
          <a:r>
            <a:rPr lang="en-US" altLang="ja-JP" sz="1300" baseline="0">
              <a:latin typeface="+mn-lt"/>
              <a:ea typeface="+mn-ea"/>
              <a:cs typeface="+mn-cs"/>
            </a:rPr>
            <a:t>4.7</a:t>
          </a:r>
          <a:r>
            <a:rPr lang="ja-JP" altLang="ja-JP" sz="1300" baseline="0">
              <a:latin typeface="+mn-lt"/>
              <a:ea typeface="+mn-ea"/>
              <a:cs typeface="+mn-cs"/>
            </a:rPr>
            <a:t>ポイント上回っている。</a:t>
          </a:r>
          <a:r>
            <a:rPr lang="ja-JP" altLang="en-US" sz="1300" baseline="0">
              <a:latin typeface="+mn-lt"/>
              <a:ea typeface="+mn-ea"/>
              <a:cs typeface="+mn-cs"/>
            </a:rPr>
            <a:t>国家公務員の給与削減の影響もあり、</a:t>
          </a:r>
          <a:r>
            <a:rPr lang="ja-JP" altLang="ja-JP" sz="1300" baseline="0">
              <a:latin typeface="+mn-lt"/>
              <a:ea typeface="+mn-ea"/>
              <a:cs typeface="+mn-cs"/>
            </a:rPr>
            <a:t>引き続き高水準ではあるが、平成</a:t>
          </a:r>
          <a:r>
            <a:rPr lang="en-US" altLang="ja-JP" sz="1300" baseline="0">
              <a:latin typeface="+mn-lt"/>
              <a:ea typeface="+mn-ea"/>
              <a:cs typeface="+mn-cs"/>
            </a:rPr>
            <a:t>19</a:t>
          </a:r>
          <a:r>
            <a:rPr lang="ja-JP" altLang="ja-JP" sz="1300" baseline="0">
              <a:latin typeface="+mn-lt"/>
              <a:ea typeface="+mn-ea"/>
              <a:cs typeface="+mn-cs"/>
            </a:rPr>
            <a:t>年</a:t>
          </a:r>
          <a:r>
            <a:rPr lang="en-US" altLang="ja-JP" sz="1300" baseline="0">
              <a:latin typeface="+mn-lt"/>
              <a:ea typeface="+mn-ea"/>
              <a:cs typeface="+mn-cs"/>
            </a:rPr>
            <a:t>4</a:t>
          </a:r>
          <a:r>
            <a:rPr lang="ja-JP" altLang="ja-JP" sz="1300" baseline="0">
              <a:latin typeface="+mn-lt"/>
              <a:ea typeface="+mn-ea"/>
              <a:cs typeface="+mn-cs"/>
            </a:rPr>
            <a:t>月に４分割表（東京都準拠）へ移行し平成</a:t>
          </a:r>
          <a:r>
            <a:rPr lang="en-US" altLang="ja-JP" sz="1300" baseline="0">
              <a:latin typeface="+mn-lt"/>
              <a:ea typeface="+mn-ea"/>
              <a:cs typeface="+mn-cs"/>
            </a:rPr>
            <a:t>22</a:t>
          </a:r>
          <a:r>
            <a:rPr lang="ja-JP" altLang="ja-JP" sz="1300" baseline="0">
              <a:latin typeface="+mn-lt"/>
              <a:ea typeface="+mn-ea"/>
              <a:cs typeface="+mn-cs"/>
            </a:rPr>
            <a:t>年度中に給与構造改革を完成させた。人事考課を反映した成績昇給制度の実施により、職務・職責に応じた給与の適正化に一層努めていく。</a:t>
          </a:r>
          <a:endParaRPr lang="ja-JP" altLang="ja-JP" sz="1300" b="0" i="0" baseline="0">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59373</xdr:rowOff>
    </xdr:from>
    <xdr:to>
      <xdr:col>24</xdr:col>
      <xdr:colOff>558800</xdr:colOff>
      <xdr:row>89</xdr:row>
      <xdr:rowOff>27623</xdr:rowOff>
    </xdr:to>
    <xdr:cxnSp macro="">
      <xdr:nvCxnSpPr>
        <xdr:cNvPr id="253" name="直線コネクタ 252"/>
        <xdr:cNvCxnSpPr/>
      </xdr:nvCxnSpPr>
      <xdr:spPr>
        <a:xfrm flipV="1">
          <a:off x="16179800" y="1480407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89</xdr:row>
      <xdr:rowOff>27623</xdr:rowOff>
    </xdr:to>
    <xdr:cxnSp macro="">
      <xdr:nvCxnSpPr>
        <xdr:cNvPr id="256" name="直線コネクタ 255"/>
        <xdr:cNvCxnSpPr/>
      </xdr:nvCxnSpPr>
      <xdr:spPr>
        <a:xfrm>
          <a:off x="15290800" y="1518412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96520</xdr:rowOff>
    </xdr:to>
    <xdr:cxnSp macro="">
      <xdr:nvCxnSpPr>
        <xdr:cNvPr id="259" name="直線コネクタ 258"/>
        <xdr:cNvCxnSpPr/>
      </xdr:nvCxnSpPr>
      <xdr:spPr>
        <a:xfrm>
          <a:off x="14401800" y="14677389"/>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86</xdr:row>
      <xdr:rowOff>17145</xdr:rowOff>
    </xdr:to>
    <xdr:cxnSp macro="">
      <xdr:nvCxnSpPr>
        <xdr:cNvPr id="262" name="直線コネクタ 261"/>
        <xdr:cNvCxnSpPr/>
      </xdr:nvCxnSpPr>
      <xdr:spPr>
        <a:xfrm flipV="1">
          <a:off x="13512800" y="14677389"/>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86043</xdr:rowOff>
    </xdr:from>
    <xdr:to>
      <xdr:col>21</xdr:col>
      <xdr:colOff>50800</xdr:colOff>
      <xdr:row>85</xdr:row>
      <xdr:rowOff>16193</xdr:rowOff>
    </xdr:to>
    <xdr:sp macro="" textlink="">
      <xdr:nvSpPr>
        <xdr:cNvPr id="263" name="フローチャート : 判断 262"/>
        <xdr:cNvSpPr/>
      </xdr:nvSpPr>
      <xdr:spPr>
        <a:xfrm>
          <a:off x="14351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26370</xdr:rowOff>
    </xdr:from>
    <xdr:ext cx="762000" cy="259045"/>
    <xdr:sp macro="" textlink="">
      <xdr:nvSpPr>
        <xdr:cNvPr id="264" name="テキスト ボックス 263"/>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65" name="フローチャート : 判断 264"/>
        <xdr:cNvSpPr/>
      </xdr:nvSpPr>
      <xdr:spPr>
        <a:xfrm>
          <a:off x="13462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38434</xdr:rowOff>
    </xdr:from>
    <xdr:ext cx="762000" cy="259045"/>
    <xdr:sp macro="" textlink="">
      <xdr:nvSpPr>
        <xdr:cNvPr id="266" name="テキスト ボックス 265"/>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8573</xdr:rowOff>
    </xdr:from>
    <xdr:to>
      <xdr:col>24</xdr:col>
      <xdr:colOff>609600</xdr:colOff>
      <xdr:row>86</xdr:row>
      <xdr:rowOff>110173</xdr:rowOff>
    </xdr:to>
    <xdr:sp macro="" textlink="">
      <xdr:nvSpPr>
        <xdr:cNvPr id="272" name="円/楕円 271"/>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152100</xdr:rowOff>
    </xdr:from>
    <xdr:ext cx="762000" cy="259045"/>
    <xdr:sp macro="" textlink="">
      <xdr:nvSpPr>
        <xdr:cNvPr id="273" name="給与水準   （国との比較）該当値テキスト"/>
        <xdr:cNvSpPr txBox="1"/>
      </xdr:nvSpPr>
      <xdr:spPr>
        <a:xfrm>
          <a:off x="17106900" y="147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148273</xdr:rowOff>
    </xdr:from>
    <xdr:to>
      <xdr:col>23</xdr:col>
      <xdr:colOff>457200</xdr:colOff>
      <xdr:row>89</xdr:row>
      <xdr:rowOff>78423</xdr:rowOff>
    </xdr:to>
    <xdr:sp macro="" textlink="">
      <xdr:nvSpPr>
        <xdr:cNvPr id="274" name="円/楕円 273"/>
        <xdr:cNvSpPr/>
      </xdr:nvSpPr>
      <xdr:spPr>
        <a:xfrm>
          <a:off x="16129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63200</xdr:rowOff>
    </xdr:from>
    <xdr:ext cx="736600" cy="259045"/>
    <xdr:sp macro="" textlink="">
      <xdr:nvSpPr>
        <xdr:cNvPr id="275" name="テキスト ボックス 274"/>
        <xdr:cNvSpPr txBox="1"/>
      </xdr:nvSpPr>
      <xdr:spPr>
        <a:xfrm>
          <a:off x="15798800" y="1532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6" name="円/楕円 275"/>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7" name="テキスト ボックス 276"/>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8" name="円/楕円 277"/>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9" name="テキスト ボックス 278"/>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80" name="円/楕円 279"/>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81" name="テキスト ボックス 280"/>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latin typeface="+mn-ea"/>
              <a:ea typeface="+mn-ea"/>
              <a:cs typeface="+mn-cs"/>
            </a:rPr>
            <a:t>第５次行政改革大綱では、平成</a:t>
          </a:r>
          <a:r>
            <a:rPr lang="en-US" altLang="ja-JP" sz="1300" b="0" i="0" baseline="0">
              <a:latin typeface="+mn-ea"/>
              <a:ea typeface="+mn-ea"/>
              <a:cs typeface="+mn-cs"/>
            </a:rPr>
            <a:t>26</a:t>
          </a:r>
          <a:r>
            <a:rPr lang="ja-JP" altLang="ja-JP" sz="1300" b="0" i="0" baseline="0">
              <a:latin typeface="+mn-ea"/>
              <a:ea typeface="+mn-ea"/>
              <a:cs typeface="+mn-cs"/>
            </a:rPr>
            <a:t>年度における職員数を</a:t>
          </a:r>
          <a:r>
            <a:rPr lang="en-US" altLang="ja-JP" sz="1300" b="0" i="0" baseline="0">
              <a:latin typeface="+mn-ea"/>
              <a:ea typeface="+mn-ea"/>
              <a:cs typeface="+mn-cs"/>
            </a:rPr>
            <a:t>370</a:t>
          </a:r>
          <a:r>
            <a:rPr lang="ja-JP" altLang="ja-JP" sz="1300" b="0" i="0" baseline="0">
              <a:latin typeface="+mn-ea"/>
              <a:ea typeface="+mn-ea"/>
              <a:cs typeface="+mn-cs"/>
            </a:rPr>
            <a:t>人以内として</a:t>
          </a:r>
          <a:r>
            <a:rPr lang="ja-JP" altLang="en-US" sz="1300" b="0" i="0" baseline="0">
              <a:latin typeface="+mn-ea"/>
              <a:ea typeface="+mn-ea"/>
              <a:cs typeface="+mn-cs"/>
            </a:rPr>
            <a:t>おり</a:t>
          </a:r>
          <a:r>
            <a:rPr lang="ja-JP" altLang="ja-JP" sz="1300" b="0" i="0" baseline="0">
              <a:latin typeface="+mn-ea"/>
              <a:ea typeface="+mn-ea"/>
              <a:cs typeface="+mn-cs"/>
            </a:rPr>
            <a:t>、</a:t>
          </a:r>
          <a:r>
            <a:rPr lang="ja-JP" altLang="en-US" sz="1300" b="0" i="0" baseline="0">
              <a:latin typeface="+mn-ea"/>
              <a:ea typeface="+mn-ea"/>
              <a:cs typeface="+mn-cs"/>
            </a:rPr>
            <a:t>職員数の削減に努めている。平成</a:t>
          </a:r>
          <a:r>
            <a:rPr lang="en-US" altLang="ja-JP" sz="1300" b="0" i="0" baseline="0">
              <a:latin typeface="+mn-ea"/>
              <a:ea typeface="+mn-ea"/>
              <a:cs typeface="+mn-cs"/>
            </a:rPr>
            <a:t>25</a:t>
          </a:r>
          <a:r>
            <a:rPr lang="ja-JP" altLang="en-US" sz="1300" b="0" i="0" baseline="0">
              <a:latin typeface="+mn-ea"/>
              <a:ea typeface="+mn-ea"/>
              <a:cs typeface="+mn-cs"/>
            </a:rPr>
            <a:t>年度は</a:t>
          </a:r>
          <a:r>
            <a:rPr lang="en-US" altLang="ja-JP" sz="1300" b="0" i="0" baseline="0">
              <a:latin typeface="+mn-ea"/>
              <a:ea typeface="+mn-ea"/>
              <a:cs typeface="+mn-cs"/>
            </a:rPr>
            <a:t>5.71</a:t>
          </a:r>
          <a:r>
            <a:rPr lang="ja-JP" altLang="en-US" sz="1300" b="0" i="0" baseline="0">
              <a:latin typeface="+mn-ea"/>
              <a:ea typeface="+mn-ea"/>
              <a:cs typeface="+mn-cs"/>
            </a:rPr>
            <a:t>と類似団体平均を下回っているが、引き続き</a:t>
          </a:r>
          <a:r>
            <a:rPr lang="ja-JP" altLang="ja-JP" sz="1300" b="0" i="0" baseline="0">
              <a:latin typeface="+mn-ea"/>
              <a:ea typeface="+mn-ea"/>
              <a:cs typeface="+mn-cs"/>
            </a:rPr>
            <a:t>事務事業の</a:t>
          </a:r>
          <a:r>
            <a:rPr lang="ja-JP" altLang="en-US" sz="1300" b="0" i="0" baseline="0">
              <a:latin typeface="+mn-ea"/>
              <a:ea typeface="+mn-ea"/>
              <a:cs typeface="+mn-cs"/>
            </a:rPr>
            <a:t>見直しや</a:t>
          </a:r>
          <a:r>
            <a:rPr lang="ja-JP" altLang="ja-JP" sz="1300" b="0" i="0" baseline="0">
              <a:latin typeface="+mn-ea"/>
              <a:ea typeface="+mn-ea"/>
              <a:cs typeface="+mn-cs"/>
            </a:rPr>
            <a:t>外部委託の推進</a:t>
          </a:r>
          <a:r>
            <a:rPr lang="ja-JP" altLang="en-US" sz="1300" b="0" i="0" baseline="0">
              <a:latin typeface="+mn-ea"/>
              <a:ea typeface="+mn-ea"/>
              <a:cs typeface="+mn-cs"/>
            </a:rPr>
            <a:t>を図り、</a:t>
          </a:r>
          <a:r>
            <a:rPr lang="ja-JP" altLang="ja-JP" sz="1300" b="0" i="0" baseline="0">
              <a:latin typeface="+mn-ea"/>
              <a:ea typeface="+mn-ea"/>
              <a:cs typeface="+mn-cs"/>
            </a:rPr>
            <a:t>定員管理の適正化</a:t>
          </a:r>
          <a:r>
            <a:rPr lang="ja-JP" altLang="en-US" sz="1300" b="0" i="0" baseline="0">
              <a:latin typeface="+mn-ea"/>
              <a:ea typeface="+mn-ea"/>
              <a:cs typeface="+mn-cs"/>
            </a:rPr>
            <a:t>に努める</a:t>
          </a:r>
          <a:r>
            <a:rPr lang="ja-JP" altLang="ja-JP" sz="1300" b="0" i="0" baseline="0">
              <a:latin typeface="+mn-ea"/>
              <a:ea typeface="+mn-ea"/>
              <a:cs typeface="+mn-cs"/>
            </a:rPr>
            <a:t>。</a:t>
          </a:r>
          <a:endParaRPr lang="ja-JP" altLang="ja-JP" sz="1300">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129056</xdr:rowOff>
    </xdr:from>
    <xdr:to>
      <xdr:col>24</xdr:col>
      <xdr:colOff>558800</xdr:colOff>
      <xdr:row>59</xdr:row>
      <xdr:rowOff>134801</xdr:rowOff>
    </xdr:to>
    <xdr:cxnSp macro="">
      <xdr:nvCxnSpPr>
        <xdr:cNvPr id="318" name="直線コネクタ 317"/>
        <xdr:cNvCxnSpPr/>
      </xdr:nvCxnSpPr>
      <xdr:spPr>
        <a:xfrm flipV="1">
          <a:off x="16179800" y="1024460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134801</xdr:rowOff>
    </xdr:from>
    <xdr:to>
      <xdr:col>23</xdr:col>
      <xdr:colOff>406400</xdr:colOff>
      <xdr:row>59</xdr:row>
      <xdr:rowOff>165826</xdr:rowOff>
    </xdr:to>
    <xdr:cxnSp macro="">
      <xdr:nvCxnSpPr>
        <xdr:cNvPr id="321" name="直線コネクタ 320"/>
        <xdr:cNvCxnSpPr/>
      </xdr:nvCxnSpPr>
      <xdr:spPr>
        <a:xfrm flipV="1">
          <a:off x="15290800" y="102503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152037</xdr:rowOff>
    </xdr:from>
    <xdr:to>
      <xdr:col>22</xdr:col>
      <xdr:colOff>203200</xdr:colOff>
      <xdr:row>59</xdr:row>
      <xdr:rowOff>165826</xdr:rowOff>
    </xdr:to>
    <xdr:cxnSp macro="">
      <xdr:nvCxnSpPr>
        <xdr:cNvPr id="324" name="直線コネクタ 323"/>
        <xdr:cNvCxnSpPr/>
      </xdr:nvCxnSpPr>
      <xdr:spPr>
        <a:xfrm>
          <a:off x="14401800" y="102675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59</xdr:row>
      <xdr:rowOff>154336</xdr:rowOff>
    </xdr:to>
    <xdr:cxnSp macro="">
      <xdr:nvCxnSpPr>
        <xdr:cNvPr id="327" name="直線コネクタ 326"/>
        <xdr:cNvCxnSpPr/>
      </xdr:nvCxnSpPr>
      <xdr:spPr>
        <a:xfrm flipV="1">
          <a:off x="13512800" y="1026758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28" name="フローチャート : 判断 327"/>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27655</xdr:rowOff>
    </xdr:from>
    <xdr:ext cx="762000" cy="259045"/>
    <xdr:sp macro="" textlink="">
      <xdr:nvSpPr>
        <xdr:cNvPr id="329" name="テキスト ボックス 328"/>
        <xdr:cNvSpPr txBox="1"/>
      </xdr:nvSpPr>
      <xdr:spPr>
        <a:xfrm>
          <a:off x="14020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0" name="フローチャート : 判断 329"/>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36847</xdr:rowOff>
    </xdr:from>
    <xdr:ext cx="762000" cy="259045"/>
    <xdr:sp macro="" textlink="">
      <xdr:nvSpPr>
        <xdr:cNvPr id="331" name="テキスト ボックス 330"/>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78256</xdr:rowOff>
    </xdr:from>
    <xdr:to>
      <xdr:col>24</xdr:col>
      <xdr:colOff>609600</xdr:colOff>
      <xdr:row>60</xdr:row>
      <xdr:rowOff>8406</xdr:rowOff>
    </xdr:to>
    <xdr:sp macro="" textlink="">
      <xdr:nvSpPr>
        <xdr:cNvPr id="337" name="円/楕円 336"/>
        <xdr:cNvSpPr/>
      </xdr:nvSpPr>
      <xdr:spPr>
        <a:xfrm>
          <a:off x="169672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94783</xdr:rowOff>
    </xdr:from>
    <xdr:ext cx="762000" cy="259045"/>
    <xdr:sp macro="" textlink="">
      <xdr:nvSpPr>
        <xdr:cNvPr id="338" name="定員管理の状況該当値テキスト"/>
        <xdr:cNvSpPr txBox="1"/>
      </xdr:nvSpPr>
      <xdr:spPr>
        <a:xfrm>
          <a:off x="17106900" y="100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84001</xdr:rowOff>
    </xdr:from>
    <xdr:to>
      <xdr:col>23</xdr:col>
      <xdr:colOff>457200</xdr:colOff>
      <xdr:row>60</xdr:row>
      <xdr:rowOff>14151</xdr:rowOff>
    </xdr:to>
    <xdr:sp macro="" textlink="">
      <xdr:nvSpPr>
        <xdr:cNvPr id="339" name="円/楕円 338"/>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24328</xdr:rowOff>
    </xdr:from>
    <xdr:ext cx="736600" cy="259045"/>
    <xdr:sp macro="" textlink="">
      <xdr:nvSpPr>
        <xdr:cNvPr id="340" name="テキスト ボックス 339"/>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115026</xdr:rowOff>
    </xdr:from>
    <xdr:to>
      <xdr:col>22</xdr:col>
      <xdr:colOff>254000</xdr:colOff>
      <xdr:row>60</xdr:row>
      <xdr:rowOff>45176</xdr:rowOff>
    </xdr:to>
    <xdr:sp macro="" textlink="">
      <xdr:nvSpPr>
        <xdr:cNvPr id="341" name="円/楕円 340"/>
        <xdr:cNvSpPr/>
      </xdr:nvSpPr>
      <xdr:spPr>
        <a:xfrm>
          <a:off x="15240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55353</xdr:rowOff>
    </xdr:from>
    <xdr:ext cx="762000" cy="259045"/>
    <xdr:sp macro="" textlink="">
      <xdr:nvSpPr>
        <xdr:cNvPr id="342" name="テキスト ボックス 341"/>
        <xdr:cNvSpPr txBox="1"/>
      </xdr:nvSpPr>
      <xdr:spPr>
        <a:xfrm>
          <a:off x="14909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101237</xdr:rowOff>
    </xdr:from>
    <xdr:to>
      <xdr:col>21</xdr:col>
      <xdr:colOff>50800</xdr:colOff>
      <xdr:row>60</xdr:row>
      <xdr:rowOff>31387</xdr:rowOff>
    </xdr:to>
    <xdr:sp macro="" textlink="">
      <xdr:nvSpPr>
        <xdr:cNvPr id="343" name="円/楕円 342"/>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41564</xdr:rowOff>
    </xdr:from>
    <xdr:ext cx="762000" cy="259045"/>
    <xdr:sp macro="" textlink="">
      <xdr:nvSpPr>
        <xdr:cNvPr id="344" name="テキスト ボックス 343"/>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103536</xdr:rowOff>
    </xdr:from>
    <xdr:to>
      <xdr:col>19</xdr:col>
      <xdr:colOff>533400</xdr:colOff>
      <xdr:row>60</xdr:row>
      <xdr:rowOff>33686</xdr:rowOff>
    </xdr:to>
    <xdr:sp macro="" textlink="">
      <xdr:nvSpPr>
        <xdr:cNvPr id="345" name="円/楕円 344"/>
        <xdr:cNvSpPr/>
      </xdr:nvSpPr>
      <xdr:spPr>
        <a:xfrm>
          <a:off x="13462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43863</xdr:rowOff>
    </xdr:from>
    <xdr:ext cx="762000" cy="259045"/>
    <xdr:sp macro="" textlink="">
      <xdr:nvSpPr>
        <xdr:cNvPr id="346" name="テキスト ボックス 345"/>
        <xdr:cNvSpPr txBox="1"/>
      </xdr:nvSpPr>
      <xdr:spPr>
        <a:xfrm>
          <a:off x="13131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300" b="0" i="0" baseline="0">
              <a:latin typeface="+mn-lt"/>
              <a:ea typeface="+mn-ea"/>
              <a:cs typeface="+mn-cs"/>
            </a:rPr>
            <a:t>前年度と比較して</a:t>
          </a:r>
          <a:r>
            <a:rPr lang="en-US" altLang="ja-JP" sz="1300" b="0" i="0" baseline="0">
              <a:latin typeface="+mn-lt"/>
              <a:ea typeface="+mn-ea"/>
              <a:cs typeface="+mn-cs"/>
            </a:rPr>
            <a:t>1.0</a:t>
          </a:r>
          <a:r>
            <a:rPr lang="ja-JP" altLang="en-US" sz="1300" b="0" i="0" baseline="0">
              <a:latin typeface="+mn-lt"/>
              <a:ea typeface="+mn-ea"/>
              <a:cs typeface="+mn-cs"/>
            </a:rPr>
            <a:t>ポイント減少している。</a:t>
          </a:r>
          <a:r>
            <a:rPr lang="ja-JP" altLang="ja-JP" sz="1300" b="0" i="0" baseline="0">
              <a:latin typeface="+mn-lt"/>
              <a:ea typeface="+mn-ea"/>
              <a:cs typeface="+mn-cs"/>
            </a:rPr>
            <a:t>起債を極力抑制した財政運営により、類似団体内で上位に位置している。今後も臨時財政対策債を可能な限り圧縮し、地方債残高の減少に取り組んでいきたい。</a:t>
          </a:r>
          <a:endParaRPr lang="ja-JP" altLang="ja-JP" sz="1300">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68263</xdr:rowOff>
    </xdr:from>
    <xdr:to>
      <xdr:col>24</xdr:col>
      <xdr:colOff>558800</xdr:colOff>
      <xdr:row>37</xdr:row>
      <xdr:rowOff>128588</xdr:rowOff>
    </xdr:to>
    <xdr:cxnSp macro="">
      <xdr:nvCxnSpPr>
        <xdr:cNvPr id="376" name="直線コネクタ 375"/>
        <xdr:cNvCxnSpPr/>
      </xdr:nvCxnSpPr>
      <xdr:spPr>
        <a:xfrm flipV="1">
          <a:off x="16179800" y="641191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128588</xdr:rowOff>
    </xdr:from>
    <xdr:to>
      <xdr:col>23</xdr:col>
      <xdr:colOff>406400</xdr:colOff>
      <xdr:row>38</xdr:row>
      <xdr:rowOff>11430</xdr:rowOff>
    </xdr:to>
    <xdr:cxnSp macro="">
      <xdr:nvCxnSpPr>
        <xdr:cNvPr id="379" name="直線コネクタ 378"/>
        <xdr:cNvCxnSpPr/>
      </xdr:nvCxnSpPr>
      <xdr:spPr>
        <a:xfrm flipV="1">
          <a:off x="15290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17463</xdr:rowOff>
    </xdr:to>
    <xdr:cxnSp macro="">
      <xdr:nvCxnSpPr>
        <xdr:cNvPr id="382" name="直線コネクタ 381"/>
        <xdr:cNvCxnSpPr/>
      </xdr:nvCxnSpPr>
      <xdr:spPr>
        <a:xfrm flipV="1">
          <a:off x="14401800" y="65265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17463</xdr:rowOff>
    </xdr:from>
    <xdr:to>
      <xdr:col>21</xdr:col>
      <xdr:colOff>0</xdr:colOff>
      <xdr:row>38</xdr:row>
      <xdr:rowOff>47625</xdr:rowOff>
    </xdr:to>
    <xdr:cxnSp macro="">
      <xdr:nvCxnSpPr>
        <xdr:cNvPr id="385" name="直線コネクタ 384"/>
        <xdr:cNvCxnSpPr/>
      </xdr:nvCxnSpPr>
      <xdr:spPr>
        <a:xfrm flipV="1">
          <a:off x="13512800" y="65325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86" name="フローチャート : 判断 385"/>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87" name="テキスト ボックス 386"/>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88" name="フローチャート : 判断 387"/>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89" name="テキスト ボックス 388"/>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17463</xdr:rowOff>
    </xdr:from>
    <xdr:to>
      <xdr:col>24</xdr:col>
      <xdr:colOff>609600</xdr:colOff>
      <xdr:row>37</xdr:row>
      <xdr:rowOff>119063</xdr:rowOff>
    </xdr:to>
    <xdr:sp macro="" textlink="">
      <xdr:nvSpPr>
        <xdr:cNvPr id="395" name="円/楕円 394"/>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110190</xdr:rowOff>
    </xdr:from>
    <xdr:ext cx="762000" cy="259045"/>
    <xdr:sp macro="" textlink="">
      <xdr:nvSpPr>
        <xdr:cNvPr id="396" name="公債費負担の状況該当値テキスト"/>
        <xdr:cNvSpPr txBox="1"/>
      </xdr:nvSpPr>
      <xdr:spPr>
        <a:xfrm>
          <a:off x="17106900" y="628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77788</xdr:rowOff>
    </xdr:from>
    <xdr:to>
      <xdr:col>23</xdr:col>
      <xdr:colOff>457200</xdr:colOff>
      <xdr:row>38</xdr:row>
      <xdr:rowOff>7938</xdr:rowOff>
    </xdr:to>
    <xdr:sp macro="" textlink="">
      <xdr:nvSpPr>
        <xdr:cNvPr id="397" name="円/楕円 396"/>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18115</xdr:rowOff>
    </xdr:from>
    <xdr:ext cx="736600" cy="259045"/>
    <xdr:sp macro="" textlink="">
      <xdr:nvSpPr>
        <xdr:cNvPr id="398" name="テキスト ボックス 397"/>
        <xdr:cNvSpPr txBox="1"/>
      </xdr:nvSpPr>
      <xdr:spPr>
        <a:xfrm>
          <a:off x="15798800" y="619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399" name="円/楕円 398"/>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0" name="テキスト ボックス 399"/>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138113</xdr:rowOff>
    </xdr:from>
    <xdr:to>
      <xdr:col>21</xdr:col>
      <xdr:colOff>50800</xdr:colOff>
      <xdr:row>38</xdr:row>
      <xdr:rowOff>68263</xdr:rowOff>
    </xdr:to>
    <xdr:sp macro="" textlink="">
      <xdr:nvSpPr>
        <xdr:cNvPr id="401" name="円/楕円 400"/>
        <xdr:cNvSpPr/>
      </xdr:nvSpPr>
      <xdr:spPr>
        <a:xfrm>
          <a:off x="14351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78440</xdr:rowOff>
    </xdr:from>
    <xdr:ext cx="762000" cy="259045"/>
    <xdr:sp macro="" textlink="">
      <xdr:nvSpPr>
        <xdr:cNvPr id="402" name="テキスト ボックス 401"/>
        <xdr:cNvSpPr txBox="1"/>
      </xdr:nvSpPr>
      <xdr:spPr>
        <a:xfrm>
          <a:off x="14020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168275</xdr:rowOff>
    </xdr:from>
    <xdr:to>
      <xdr:col>19</xdr:col>
      <xdr:colOff>533400</xdr:colOff>
      <xdr:row>38</xdr:row>
      <xdr:rowOff>98425</xdr:rowOff>
    </xdr:to>
    <xdr:sp macro="" textlink="">
      <xdr:nvSpPr>
        <xdr:cNvPr id="403" name="円/楕円 402"/>
        <xdr:cNvSpPr/>
      </xdr:nvSpPr>
      <xdr:spPr>
        <a:xfrm>
          <a:off x="13462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108602</xdr:rowOff>
    </xdr:from>
    <xdr:ext cx="762000" cy="259045"/>
    <xdr:sp macro="" textlink="">
      <xdr:nvSpPr>
        <xdr:cNvPr id="404" name="テキスト ボックス 403"/>
        <xdr:cNvSpPr txBox="1"/>
      </xdr:nvSpPr>
      <xdr:spPr>
        <a:xfrm>
          <a:off x="13131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都市基盤整備を行な</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う際には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防衛省関連の補助金を積極的に活用することにより、地方債や一般財源の抑制を図っている。今後も世代間の負担の公平化等も考慮しつつ将来負担の健全化に努めていく。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4"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5" name="フローチャート : 判断 434"/>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6" name="フローチャート : 判断 435"/>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37" name="テキスト ボックス 436"/>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38" name="フローチャート : 判断 437"/>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39" name="テキスト ボックス 438"/>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43053</xdr:rowOff>
    </xdr:from>
    <xdr:to>
      <xdr:col>21</xdr:col>
      <xdr:colOff>50800</xdr:colOff>
      <xdr:row>17</xdr:row>
      <xdr:rowOff>144653</xdr:rowOff>
    </xdr:to>
    <xdr:sp macro="" textlink="">
      <xdr:nvSpPr>
        <xdr:cNvPr id="440" name="フローチャート : 判断 439"/>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1" name="テキスト ボックス 440"/>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2" name="フローチャート : 判断 441"/>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43" name="テキスト ボックス 442"/>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15</xdr:row>
      <xdr:rowOff>128968</xdr:rowOff>
    </xdr:from>
    <xdr:to>
      <xdr:col>19</xdr:col>
      <xdr:colOff>533400</xdr:colOff>
      <xdr:row>16</xdr:row>
      <xdr:rowOff>59118</xdr:rowOff>
    </xdr:to>
    <xdr:sp macro="" textlink="">
      <xdr:nvSpPr>
        <xdr:cNvPr id="449" name="円/楕円 448"/>
        <xdr:cNvSpPr/>
      </xdr:nvSpPr>
      <xdr:spPr>
        <a:xfrm>
          <a:off x="13462000" y="27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69295</xdr:rowOff>
    </xdr:from>
    <xdr:ext cx="762000" cy="259045"/>
    <xdr:sp macro="" textlink="">
      <xdr:nvSpPr>
        <xdr:cNvPr id="450" name="テキスト ボックス 449"/>
        <xdr:cNvSpPr txBox="1"/>
      </xdr:nvSpPr>
      <xdr:spPr>
        <a:xfrm>
          <a:off x="13131800" y="246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58,821
56,288
10.24
23,122,988
22,009,949
1,113,039
11,518,026
8,261,442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baseline="0">
              <a:latin typeface="+mn-lt"/>
              <a:ea typeface="+mn-ea"/>
              <a:cs typeface="+mn-cs"/>
            </a:rPr>
            <a:t>人件費は、</a:t>
          </a:r>
          <a:r>
            <a:rPr lang="en-US" altLang="ja-JP" sz="1300" b="0" i="0" baseline="0">
              <a:latin typeface="+mn-lt"/>
              <a:ea typeface="+mn-ea"/>
              <a:cs typeface="+mn-cs"/>
            </a:rPr>
            <a:t>27.6</a:t>
          </a:r>
          <a:r>
            <a:rPr lang="ja-JP" altLang="ja-JP" sz="1300" b="0" i="0" baseline="0">
              <a:latin typeface="+mn-lt"/>
              <a:ea typeface="+mn-ea"/>
              <a:cs typeface="+mn-cs"/>
            </a:rPr>
            <a:t>％で前年度と比較して、</a:t>
          </a:r>
          <a:r>
            <a:rPr lang="en-US" altLang="ja-JP" sz="1300" b="0" i="0" baseline="0">
              <a:latin typeface="+mn-lt"/>
              <a:ea typeface="+mn-ea"/>
              <a:cs typeface="+mn-cs"/>
            </a:rPr>
            <a:t>0.5</a:t>
          </a:r>
          <a:r>
            <a:rPr lang="ja-JP" altLang="ja-JP" sz="1300" b="0" i="0" baseline="0">
              <a:latin typeface="+mn-lt"/>
              <a:ea typeface="+mn-ea"/>
              <a:cs typeface="+mn-cs"/>
            </a:rPr>
            <a:t>ポイン</a:t>
          </a:r>
          <a:r>
            <a:rPr lang="ja-JP" altLang="en-US" sz="1300" b="0" i="0" baseline="0">
              <a:latin typeface="+mn-lt"/>
              <a:ea typeface="+mn-ea"/>
              <a:cs typeface="+mn-cs"/>
            </a:rPr>
            <a:t>ト増加</a:t>
          </a:r>
          <a:r>
            <a:rPr lang="ja-JP" altLang="ja-JP" sz="1300" b="0" i="0" baseline="0">
              <a:latin typeface="+mn-lt"/>
              <a:ea typeface="+mn-ea"/>
              <a:cs typeface="+mn-cs"/>
            </a:rPr>
            <a:t>している。給料表、給与体系について、東京都に準拠しているが、職員年齢・構成等により、類似団体平均を上回っている。今後は、</a:t>
          </a:r>
          <a:r>
            <a:rPr lang="ja-JP" altLang="en-US" sz="1300" b="0" i="0" baseline="0">
              <a:latin typeface="+mn-lt"/>
              <a:ea typeface="+mn-ea"/>
              <a:cs typeface="+mn-cs"/>
            </a:rPr>
            <a:t>職員の平均年齢が下がる事が想定されるが、</a:t>
          </a:r>
          <a:r>
            <a:rPr lang="ja-JP" altLang="ja-JP" sz="1300" baseline="0">
              <a:latin typeface="+mn-lt"/>
              <a:ea typeface="+mn-ea"/>
              <a:cs typeface="+mn-cs"/>
            </a:rPr>
            <a:t>人事考課制度の評価を適正に給与制度に反映させること</a:t>
          </a:r>
          <a:r>
            <a:rPr lang="ja-JP" altLang="ja-JP" sz="1300" b="0" i="0" baseline="0">
              <a:latin typeface="+mn-lt"/>
              <a:ea typeface="+mn-ea"/>
              <a:cs typeface="+mn-cs"/>
            </a:rPr>
            <a:t>により、給与の適正化に努めていきたい。 </a:t>
          </a:r>
          <a:endParaRPr lang="ja-JP" altLang="ja-JP" sz="1300">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96520</xdr:rowOff>
    </xdr:to>
    <xdr:cxnSp macro="">
      <xdr:nvCxnSpPr>
        <xdr:cNvPr id="65" name="直線コネクタ 64"/>
        <xdr:cNvCxnSpPr/>
      </xdr:nvCxnSpPr>
      <xdr:spPr>
        <a:xfrm>
          <a:off x="3987800" y="6573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134620</xdr:rowOff>
    </xdr:to>
    <xdr:cxnSp macro="">
      <xdr:nvCxnSpPr>
        <xdr:cNvPr id="68" name="直線コネクタ 67"/>
        <xdr:cNvCxnSpPr/>
      </xdr:nvCxnSpPr>
      <xdr:spPr>
        <a:xfrm flipV="1">
          <a:off x="3098800" y="657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38</xdr:row>
      <xdr:rowOff>134620</xdr:rowOff>
    </xdr:to>
    <xdr:cxnSp macro="">
      <xdr:nvCxnSpPr>
        <xdr:cNvPr id="71" name="直線コネクタ 70"/>
        <xdr:cNvCxnSpPr/>
      </xdr:nvCxnSpPr>
      <xdr:spPr>
        <a:xfrm>
          <a:off x="2209800" y="6649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39</xdr:row>
      <xdr:rowOff>92710</xdr:rowOff>
    </xdr:to>
    <xdr:cxnSp macro="">
      <xdr:nvCxnSpPr>
        <xdr:cNvPr id="74" name="直線コネクタ 73"/>
        <xdr:cNvCxnSpPr/>
      </xdr:nvCxnSpPr>
      <xdr:spPr>
        <a:xfrm flipV="1">
          <a:off x="1320800" y="6649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4" name="円/楕円 83"/>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5"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6" name="円/楕円 85"/>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7" name="テキスト ボックス 86"/>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8" name="円/楕円 87"/>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89" name="テキスト ボックス 88"/>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90" name="円/楕円 89"/>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1" name="テキスト ボックス 90"/>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2" name="円/楕円 91"/>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3" name="テキスト ボックス 92"/>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latin typeface="+mn-lt"/>
              <a:ea typeface="+mn-ea"/>
              <a:cs typeface="+mn-cs"/>
            </a:rPr>
            <a:t>物件費は、</a:t>
          </a:r>
          <a:r>
            <a:rPr lang="en-US" altLang="ja-JP" sz="1300" b="0" i="0" baseline="0">
              <a:latin typeface="+mn-lt"/>
              <a:ea typeface="+mn-ea"/>
              <a:cs typeface="+mn-cs"/>
            </a:rPr>
            <a:t>16.5</a:t>
          </a:r>
          <a:r>
            <a:rPr lang="ja-JP" altLang="ja-JP" sz="1300" b="0" i="0" baseline="0">
              <a:latin typeface="+mn-lt"/>
              <a:ea typeface="+mn-ea"/>
              <a:cs typeface="+mn-cs"/>
            </a:rPr>
            <a:t>％で前年度と比べて</a:t>
          </a:r>
          <a:r>
            <a:rPr lang="en-US" altLang="ja-JP" sz="1300" b="0" i="0" baseline="0">
              <a:latin typeface="+mn-lt"/>
              <a:ea typeface="+mn-ea"/>
              <a:cs typeface="+mn-cs"/>
            </a:rPr>
            <a:t>0.8</a:t>
          </a:r>
          <a:r>
            <a:rPr lang="ja-JP" altLang="ja-JP" sz="1300" b="0" i="0" baseline="0">
              <a:latin typeface="+mn-lt"/>
              <a:ea typeface="+mn-ea"/>
              <a:cs typeface="+mn-cs"/>
            </a:rPr>
            <a:t>ポイント増加している。類似団体平均を上回っている要因として、公共施設が比較的多く、その維持管理経費が大きい</a:t>
          </a:r>
          <a:r>
            <a:rPr lang="ja-JP" altLang="en-US" sz="1300" b="0" i="0" baseline="0">
              <a:latin typeface="+mn-lt"/>
              <a:ea typeface="+mn-ea"/>
              <a:cs typeface="+mn-cs"/>
            </a:rPr>
            <a:t>ことが</a:t>
          </a:r>
          <a:r>
            <a:rPr lang="ja-JP" altLang="ja-JP" sz="1300" b="0" i="0" baseline="0">
              <a:latin typeface="+mn-lt"/>
              <a:ea typeface="+mn-ea"/>
              <a:cs typeface="+mn-cs"/>
            </a:rPr>
            <a:t>挙げられる。今後も、指定管理者制度の導入等により物件費の増加が見込まれるが、行政コストの効率化に努めることにより財政運営の適正化を図っていく。 </a:t>
          </a:r>
          <a:endParaRPr lang="ja-JP" altLang="ja-JP" sz="1300">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18</xdr:row>
      <xdr:rowOff>12700</xdr:rowOff>
    </xdr:to>
    <xdr:cxnSp macro="">
      <xdr:nvCxnSpPr>
        <xdr:cNvPr id="126" name="直線コネクタ 125"/>
        <xdr:cNvCxnSpPr/>
      </xdr:nvCxnSpPr>
      <xdr:spPr>
        <a:xfrm>
          <a:off x="15671800" y="3037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123190</xdr:rowOff>
    </xdr:to>
    <xdr:cxnSp macro="">
      <xdr:nvCxnSpPr>
        <xdr:cNvPr id="129" name="直線コネクタ 128"/>
        <xdr:cNvCxnSpPr/>
      </xdr:nvCxnSpPr>
      <xdr:spPr>
        <a:xfrm>
          <a:off x="14782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115570</xdr:rowOff>
    </xdr:to>
    <xdr:cxnSp macro="">
      <xdr:nvCxnSpPr>
        <xdr:cNvPr id="132" name="直線コネクタ 131"/>
        <xdr:cNvCxnSpPr/>
      </xdr:nvCxnSpPr>
      <xdr:spPr>
        <a:xfrm flipV="1">
          <a:off x="13893800" y="301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18</xdr:row>
      <xdr:rowOff>5080</xdr:rowOff>
    </xdr:to>
    <xdr:cxnSp macro="">
      <xdr:nvCxnSpPr>
        <xdr:cNvPr id="135" name="直線コネクタ 134"/>
        <xdr:cNvCxnSpPr/>
      </xdr:nvCxnSpPr>
      <xdr:spPr>
        <a:xfrm flipV="1">
          <a:off x="13004800" y="3030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5" name="円/楕円 144"/>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6"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7" name="円/楕円 146"/>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8" name="テキスト ボックス 147"/>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9" name="円/楕円 148"/>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50" name="テキスト ボックス 149"/>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1" name="円/楕円 150"/>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2" name="テキスト ボックス 151"/>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3" name="円/楕円 152"/>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40657</xdr:rowOff>
    </xdr:from>
    <xdr:ext cx="762000" cy="259045"/>
    <xdr:sp macro="" textlink="">
      <xdr:nvSpPr>
        <xdr:cNvPr id="154" name="テキスト ボックス 153"/>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baseline="0">
              <a:latin typeface="+mn-lt"/>
              <a:ea typeface="+mn-ea"/>
              <a:cs typeface="+mn-cs"/>
            </a:rPr>
            <a:t>扶助費は、</a:t>
          </a:r>
          <a:r>
            <a:rPr lang="en-US" altLang="ja-JP" sz="1300" b="0" i="0" baseline="0">
              <a:latin typeface="+mn-lt"/>
              <a:ea typeface="+mn-ea"/>
              <a:cs typeface="+mn-cs"/>
            </a:rPr>
            <a:t>15.3%</a:t>
          </a:r>
          <a:r>
            <a:rPr lang="ja-JP" altLang="ja-JP" sz="1300" b="0" i="0" baseline="0">
              <a:latin typeface="+mn-lt"/>
              <a:ea typeface="+mn-ea"/>
              <a:cs typeface="+mn-cs"/>
            </a:rPr>
            <a:t>で、前年度と比較し</a:t>
          </a:r>
          <a:r>
            <a:rPr lang="en-US" altLang="ja-JP" sz="1300" b="0" i="0" baseline="0">
              <a:latin typeface="+mn-lt"/>
              <a:ea typeface="+mn-ea"/>
              <a:cs typeface="+mn-cs"/>
            </a:rPr>
            <a:t>0.4</a:t>
          </a:r>
          <a:r>
            <a:rPr lang="ja-JP" altLang="ja-JP" sz="1300" b="0" i="0" baseline="0">
              <a:latin typeface="+mn-lt"/>
              <a:ea typeface="+mn-ea"/>
              <a:cs typeface="+mn-cs"/>
            </a:rPr>
            <a:t>ポイント</a:t>
          </a:r>
          <a:r>
            <a:rPr lang="ja-JP" altLang="en-US" sz="1300" b="0" i="0" baseline="0">
              <a:latin typeface="+mn-lt"/>
              <a:ea typeface="+mn-ea"/>
              <a:cs typeface="+mn-cs"/>
            </a:rPr>
            <a:t>減少</a:t>
          </a:r>
          <a:r>
            <a:rPr lang="ja-JP" altLang="ja-JP" sz="1300" b="0" i="0" baseline="0">
              <a:latin typeface="+mn-lt"/>
              <a:ea typeface="+mn-ea"/>
              <a:cs typeface="+mn-cs"/>
            </a:rPr>
            <a:t>しており、類似団体平均を大きく上回っている。主な要因としては、生活保護の保護率が依然として高いことや、障害者施策に係る社会福祉費が増大していることが挙げられる。</a:t>
          </a:r>
          <a:r>
            <a:rPr lang="ja-JP" altLang="en-US" sz="1300" b="0" i="0" baseline="0">
              <a:latin typeface="+mn-lt"/>
              <a:ea typeface="+mn-ea"/>
              <a:cs typeface="+mn-cs"/>
            </a:rPr>
            <a:t>引き続き、就労促進や医療費抑制等による生活保護費の抑制に努めていく。</a:t>
          </a:r>
          <a:endParaRPr lang="ja-JP" altLang="ja-JP" sz="1300">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154432</xdr:rowOff>
    </xdr:from>
    <xdr:to>
      <xdr:col>7</xdr:col>
      <xdr:colOff>15875</xdr:colOff>
      <xdr:row>59</xdr:row>
      <xdr:rowOff>19558</xdr:rowOff>
    </xdr:to>
    <xdr:cxnSp macro="">
      <xdr:nvCxnSpPr>
        <xdr:cNvPr id="185" name="直線コネクタ 184"/>
        <xdr:cNvCxnSpPr/>
      </xdr:nvCxnSpPr>
      <xdr:spPr>
        <a:xfrm flipV="1">
          <a:off x="3987800" y="10098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19558</xdr:rowOff>
    </xdr:to>
    <xdr:cxnSp macro="">
      <xdr:nvCxnSpPr>
        <xdr:cNvPr id="188" name="直線コネクタ 187"/>
        <xdr:cNvCxnSpPr/>
      </xdr:nvCxnSpPr>
      <xdr:spPr>
        <a:xfrm>
          <a:off x="3098800" y="10071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117856</xdr:rowOff>
    </xdr:from>
    <xdr:to>
      <xdr:col>4</xdr:col>
      <xdr:colOff>346075</xdr:colOff>
      <xdr:row>58</xdr:row>
      <xdr:rowOff>127000</xdr:rowOff>
    </xdr:to>
    <xdr:cxnSp macro="">
      <xdr:nvCxnSpPr>
        <xdr:cNvPr id="191" name="直線コネクタ 190"/>
        <xdr:cNvCxnSpPr/>
      </xdr:nvCxnSpPr>
      <xdr:spPr>
        <a:xfrm>
          <a:off x="2209800" y="10061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90424</xdr:rowOff>
    </xdr:from>
    <xdr:to>
      <xdr:col>3</xdr:col>
      <xdr:colOff>142875</xdr:colOff>
      <xdr:row>58</xdr:row>
      <xdr:rowOff>117856</xdr:rowOff>
    </xdr:to>
    <xdr:cxnSp macro="">
      <xdr:nvCxnSpPr>
        <xdr:cNvPr id="194" name="直線コネクタ 193"/>
        <xdr:cNvCxnSpPr/>
      </xdr:nvCxnSpPr>
      <xdr:spPr>
        <a:xfrm>
          <a:off x="1320800" y="10034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103632</xdr:rowOff>
    </xdr:from>
    <xdr:to>
      <xdr:col>7</xdr:col>
      <xdr:colOff>66675</xdr:colOff>
      <xdr:row>59</xdr:row>
      <xdr:rowOff>33782</xdr:rowOff>
    </xdr:to>
    <xdr:sp macro="" textlink="">
      <xdr:nvSpPr>
        <xdr:cNvPr id="204" name="円/楕円 203"/>
        <xdr:cNvSpPr/>
      </xdr:nvSpPr>
      <xdr:spPr>
        <a:xfrm>
          <a:off x="4775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75709</xdr:rowOff>
    </xdr:from>
    <xdr:ext cx="762000" cy="259045"/>
    <xdr:sp macro="" textlink="">
      <xdr:nvSpPr>
        <xdr:cNvPr id="205" name="扶助費該当値テキスト"/>
        <xdr:cNvSpPr txBox="1"/>
      </xdr:nvSpPr>
      <xdr:spPr>
        <a:xfrm>
          <a:off x="4914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140208</xdr:rowOff>
    </xdr:from>
    <xdr:to>
      <xdr:col>5</xdr:col>
      <xdr:colOff>600075</xdr:colOff>
      <xdr:row>59</xdr:row>
      <xdr:rowOff>70358</xdr:rowOff>
    </xdr:to>
    <xdr:sp macro="" textlink="">
      <xdr:nvSpPr>
        <xdr:cNvPr id="206" name="円/楕円 205"/>
        <xdr:cNvSpPr/>
      </xdr:nvSpPr>
      <xdr:spPr>
        <a:xfrm>
          <a:off x="3937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55135</xdr:rowOff>
    </xdr:from>
    <xdr:ext cx="736600" cy="259045"/>
    <xdr:sp macro="" textlink="">
      <xdr:nvSpPr>
        <xdr:cNvPr id="207" name="テキスト ボックス 206"/>
        <xdr:cNvSpPr txBox="1"/>
      </xdr:nvSpPr>
      <xdr:spPr>
        <a:xfrm>
          <a:off x="3606800" y="1017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8" name="円/楕円 207"/>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09" name="テキスト ボックス 208"/>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67056</xdr:rowOff>
    </xdr:from>
    <xdr:to>
      <xdr:col>3</xdr:col>
      <xdr:colOff>193675</xdr:colOff>
      <xdr:row>58</xdr:row>
      <xdr:rowOff>168656</xdr:rowOff>
    </xdr:to>
    <xdr:sp macro="" textlink="">
      <xdr:nvSpPr>
        <xdr:cNvPr id="210" name="円/楕円 209"/>
        <xdr:cNvSpPr/>
      </xdr:nvSpPr>
      <xdr:spPr>
        <a:xfrm>
          <a:off x="2159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153433</xdr:rowOff>
    </xdr:from>
    <xdr:ext cx="762000" cy="259045"/>
    <xdr:sp macro="" textlink="">
      <xdr:nvSpPr>
        <xdr:cNvPr id="211" name="テキスト ボックス 210"/>
        <xdr:cNvSpPr txBox="1"/>
      </xdr:nvSpPr>
      <xdr:spPr>
        <a:xfrm>
          <a:off x="1828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39624</xdr:rowOff>
    </xdr:from>
    <xdr:to>
      <xdr:col>1</xdr:col>
      <xdr:colOff>676275</xdr:colOff>
      <xdr:row>58</xdr:row>
      <xdr:rowOff>141224</xdr:rowOff>
    </xdr:to>
    <xdr:sp macro="" textlink="">
      <xdr:nvSpPr>
        <xdr:cNvPr id="212" name="円/楕円 211"/>
        <xdr:cNvSpPr/>
      </xdr:nvSpPr>
      <xdr:spPr>
        <a:xfrm>
          <a:off x="1270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126001</xdr:rowOff>
    </xdr:from>
    <xdr:ext cx="762000" cy="259045"/>
    <xdr:sp macro="" textlink="">
      <xdr:nvSpPr>
        <xdr:cNvPr id="213" name="テキスト ボックス 212"/>
        <xdr:cNvSpPr txBox="1"/>
      </xdr:nvSpPr>
      <xdr:spPr>
        <a:xfrm>
          <a:off x="939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latin typeface="+mn-lt"/>
              <a:ea typeface="+mn-ea"/>
              <a:cs typeface="+mn-cs"/>
            </a:rPr>
            <a:t>その他の経常収支比率は</a:t>
          </a:r>
          <a:r>
            <a:rPr lang="en-US" altLang="ja-JP" sz="1300" b="0" i="0" baseline="0">
              <a:latin typeface="+mn-lt"/>
              <a:ea typeface="+mn-ea"/>
              <a:cs typeface="+mn-cs"/>
            </a:rPr>
            <a:t>10.4</a:t>
          </a:r>
          <a:r>
            <a:rPr lang="ja-JP" altLang="ja-JP" sz="1300" b="0" i="0" baseline="0">
              <a:latin typeface="+mn-lt"/>
              <a:ea typeface="+mn-ea"/>
              <a:cs typeface="+mn-cs"/>
            </a:rPr>
            <a:t>％で、前年度と比較し</a:t>
          </a:r>
          <a:r>
            <a:rPr lang="en-US" altLang="ja-JP" sz="1300" b="0" i="0" baseline="0">
              <a:latin typeface="+mn-lt"/>
              <a:ea typeface="+mn-ea"/>
              <a:cs typeface="+mn-cs"/>
            </a:rPr>
            <a:t>1.0</a:t>
          </a:r>
          <a:r>
            <a:rPr lang="ja-JP" altLang="ja-JP" sz="1300" b="0" i="0" baseline="0">
              <a:latin typeface="+mn-lt"/>
              <a:ea typeface="+mn-ea"/>
              <a:cs typeface="+mn-cs"/>
            </a:rPr>
            <a:t>ポイント減少している。類似団体の平均を下回っているが、今後、高齢化等により特別会計繰出金の増加が見込まれる。高齢者の医療費の動向を注視しつつ、国民健康保険特別会計においても、保険税の適正化</a:t>
          </a:r>
          <a:r>
            <a:rPr lang="ja-JP" altLang="en-US" sz="1300" b="0" i="0" baseline="0">
              <a:latin typeface="+mn-lt"/>
              <a:ea typeface="+mn-ea"/>
              <a:cs typeface="+mn-cs"/>
            </a:rPr>
            <a:t>等</a:t>
          </a:r>
          <a:r>
            <a:rPr lang="ja-JP" altLang="ja-JP" sz="1300" b="0" i="0" baseline="0">
              <a:latin typeface="+mn-lt"/>
              <a:ea typeface="+mn-ea"/>
              <a:cs typeface="+mn-cs"/>
            </a:rPr>
            <a:t>に努めていく。</a:t>
          </a:r>
          <a:endParaRPr lang="ja-JP" altLang="en-US" sz="1300" b="0" i="0" u="none" strike="noStrike" baseline="0">
            <a:solidFill>
              <a:srgbClr val="000000"/>
            </a:solidFill>
            <a:latin typeface="ＭＳ Ｐゴシック"/>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62230</xdr:rowOff>
    </xdr:to>
    <xdr:cxnSp macro="">
      <xdr:nvCxnSpPr>
        <xdr:cNvPr id="246" name="直線コネクタ 245"/>
        <xdr:cNvCxnSpPr/>
      </xdr:nvCxnSpPr>
      <xdr:spPr>
        <a:xfrm>
          <a:off x="15671800" y="9415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31750</xdr:rowOff>
    </xdr:to>
    <xdr:cxnSp macro="">
      <xdr:nvCxnSpPr>
        <xdr:cNvPr id="249" name="直線コネクタ 248"/>
        <xdr:cNvCxnSpPr/>
      </xdr:nvCxnSpPr>
      <xdr:spPr>
        <a:xfrm flipV="1">
          <a:off x="14782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69850</xdr:rowOff>
    </xdr:to>
    <xdr:cxnSp macro="">
      <xdr:nvCxnSpPr>
        <xdr:cNvPr id="252" name="直線コネクタ 251"/>
        <xdr:cNvCxnSpPr/>
      </xdr:nvCxnSpPr>
      <xdr:spPr>
        <a:xfrm flipV="1">
          <a:off x="13893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146050</xdr:rowOff>
    </xdr:to>
    <xdr:cxnSp macro="">
      <xdr:nvCxnSpPr>
        <xdr:cNvPr id="255" name="直線コネクタ 254"/>
        <xdr:cNvCxnSpPr/>
      </xdr:nvCxnSpPr>
      <xdr:spPr>
        <a:xfrm flipV="1">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65" name="円/楕円 264"/>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66"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67" name="円/楕円 266"/>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68" name="テキスト ボックス 267"/>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69" name="円/楕円 268"/>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0" name="テキスト ボックス 269"/>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1" name="円/楕円 270"/>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2" name="テキスト ボックス 271"/>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3" name="円/楕円 272"/>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4" name="テキスト ボックス 273"/>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latin typeface="+mn-lt"/>
              <a:ea typeface="+mn-ea"/>
              <a:cs typeface="+mn-cs"/>
            </a:rPr>
            <a:t>補助費等は</a:t>
          </a:r>
          <a:r>
            <a:rPr lang="en-US" altLang="ja-JP" sz="1300" b="0" i="0" baseline="0">
              <a:latin typeface="+mn-lt"/>
              <a:ea typeface="+mn-ea"/>
              <a:cs typeface="+mn-cs"/>
            </a:rPr>
            <a:t>12.4</a:t>
          </a:r>
          <a:r>
            <a:rPr lang="ja-JP" altLang="ja-JP" sz="1300" b="0" i="0" baseline="0">
              <a:latin typeface="+mn-lt"/>
              <a:ea typeface="+mn-ea"/>
              <a:cs typeface="+mn-cs"/>
            </a:rPr>
            <a:t>％で前年度と比較して</a:t>
          </a:r>
          <a:r>
            <a:rPr lang="en-US" altLang="ja-JP" sz="1300" b="0" i="0" baseline="0">
              <a:latin typeface="+mn-lt"/>
              <a:ea typeface="+mn-ea"/>
              <a:cs typeface="+mn-cs"/>
            </a:rPr>
            <a:t>2.6</a:t>
          </a:r>
          <a:r>
            <a:rPr lang="ja-JP" altLang="ja-JP" sz="1300" b="0" i="0" baseline="0">
              <a:latin typeface="+mn-lt"/>
              <a:ea typeface="+mn-ea"/>
              <a:cs typeface="+mn-cs"/>
            </a:rPr>
            <a:t>ポイント減少している。一部事務組合への負担金の減が大きい。類似団体平均を上回っている</a:t>
          </a:r>
          <a:r>
            <a:rPr lang="ja-JP" altLang="en-US" sz="1300" b="0" i="0" baseline="0">
              <a:latin typeface="+mn-lt"/>
              <a:ea typeface="+mn-ea"/>
              <a:cs typeface="+mn-cs"/>
            </a:rPr>
            <a:t>のは</a:t>
          </a:r>
          <a:r>
            <a:rPr lang="ja-JP" altLang="ja-JP" sz="1300" b="0" i="0" baseline="0">
              <a:latin typeface="+mn-lt"/>
              <a:ea typeface="+mn-ea"/>
              <a:cs typeface="+mn-cs"/>
            </a:rPr>
            <a:t>、消防事務の都への委託金や、各種団体への補助金が多額であるためである。補助金の見直しや適正化に努めていく。</a:t>
          </a:r>
          <a:endParaRPr lang="ja-JP" altLang="ja-JP" sz="1300">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69850</xdr:rowOff>
    </xdr:to>
    <xdr:cxnSp macro="">
      <xdr:nvCxnSpPr>
        <xdr:cNvPr id="304" name="直線コネクタ 303"/>
        <xdr:cNvCxnSpPr/>
      </xdr:nvCxnSpPr>
      <xdr:spPr>
        <a:xfrm flipV="1">
          <a:off x="15671800" y="62946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165862</xdr:rowOff>
    </xdr:to>
    <xdr:cxnSp macro="">
      <xdr:nvCxnSpPr>
        <xdr:cNvPr id="307" name="直線コネクタ 306"/>
        <xdr:cNvCxnSpPr/>
      </xdr:nvCxnSpPr>
      <xdr:spPr>
        <a:xfrm flipV="1">
          <a:off x="14782800" y="6413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165862</xdr:rowOff>
    </xdr:to>
    <xdr:cxnSp macro="">
      <xdr:nvCxnSpPr>
        <xdr:cNvPr id="310" name="直線コネクタ 309"/>
        <xdr:cNvCxnSpPr/>
      </xdr:nvCxnSpPr>
      <xdr:spPr>
        <a:xfrm>
          <a:off x="13893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170434</xdr:rowOff>
    </xdr:to>
    <xdr:cxnSp macro="">
      <xdr:nvCxnSpPr>
        <xdr:cNvPr id="313" name="直線コネクタ 312"/>
        <xdr:cNvCxnSpPr/>
      </xdr:nvCxnSpPr>
      <xdr:spPr>
        <a:xfrm flipV="1">
          <a:off x="13004800" y="64455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3" name="円/楕円 322"/>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4"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5" name="円/楕円 32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6" name="テキスト ボックス 32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7" name="円/楕円 326"/>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8" name="テキスト ボックス 327"/>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29" name="円/楕円 328"/>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0" name="テキスト ボックス 329"/>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31" name="円/楕円 330"/>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2" name="テキスト ボックス 331"/>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latin typeface="+mn-lt"/>
              <a:ea typeface="+mn-ea"/>
              <a:cs typeface="+mn-cs"/>
            </a:rPr>
            <a:t>公債費は</a:t>
          </a:r>
          <a:r>
            <a:rPr lang="en-US" altLang="ja-JP" sz="1300" b="0" i="0" baseline="0">
              <a:latin typeface="+mn-lt"/>
              <a:ea typeface="+mn-ea"/>
              <a:cs typeface="+mn-cs"/>
            </a:rPr>
            <a:t>8.3</a:t>
          </a:r>
          <a:r>
            <a:rPr lang="ja-JP" altLang="ja-JP" sz="1300" b="0" i="0" baseline="0">
              <a:latin typeface="+mn-lt"/>
              <a:ea typeface="+mn-ea"/>
              <a:cs typeface="+mn-cs"/>
            </a:rPr>
            <a:t>％で、前年度と比較して</a:t>
          </a:r>
          <a:r>
            <a:rPr lang="en-US" altLang="ja-JP" sz="1300" b="0" i="0" baseline="0">
              <a:latin typeface="+mn-lt"/>
              <a:ea typeface="+mn-ea"/>
              <a:cs typeface="+mn-cs"/>
            </a:rPr>
            <a:t>0.3</a:t>
          </a:r>
          <a:r>
            <a:rPr lang="ja-JP" altLang="ja-JP" sz="1300" b="0" i="0" baseline="0">
              <a:latin typeface="+mn-lt"/>
              <a:ea typeface="+mn-ea"/>
              <a:cs typeface="+mn-cs"/>
            </a:rPr>
            <a:t>ポイント減少している。起債を抑制した財政運営により、類似団体内で上位に位置している。今後も臨時財政対策債等の起債発行を可能な限り圧縮し、現在の水準を維持していく。</a:t>
          </a:r>
          <a:endParaRPr lang="ja-JP" altLang="ja-JP" sz="1300">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106426</xdr:rowOff>
    </xdr:from>
    <xdr:to>
      <xdr:col>7</xdr:col>
      <xdr:colOff>15875</xdr:colOff>
      <xdr:row>75</xdr:row>
      <xdr:rowOff>120142</xdr:rowOff>
    </xdr:to>
    <xdr:cxnSp macro="">
      <xdr:nvCxnSpPr>
        <xdr:cNvPr id="362" name="直線コネクタ 361"/>
        <xdr:cNvCxnSpPr/>
      </xdr:nvCxnSpPr>
      <xdr:spPr>
        <a:xfrm flipV="1">
          <a:off x="3987800" y="12965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120142</xdr:rowOff>
    </xdr:from>
    <xdr:to>
      <xdr:col>5</xdr:col>
      <xdr:colOff>549275</xdr:colOff>
      <xdr:row>75</xdr:row>
      <xdr:rowOff>152146</xdr:rowOff>
    </xdr:to>
    <xdr:cxnSp macro="">
      <xdr:nvCxnSpPr>
        <xdr:cNvPr id="365" name="直線コネクタ 364"/>
        <xdr:cNvCxnSpPr/>
      </xdr:nvCxnSpPr>
      <xdr:spPr>
        <a:xfrm flipV="1">
          <a:off x="3098800" y="12978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152146</xdr:rowOff>
    </xdr:from>
    <xdr:to>
      <xdr:col>4</xdr:col>
      <xdr:colOff>346075</xdr:colOff>
      <xdr:row>75</xdr:row>
      <xdr:rowOff>170435</xdr:rowOff>
    </xdr:to>
    <xdr:cxnSp macro="">
      <xdr:nvCxnSpPr>
        <xdr:cNvPr id="368" name="直線コネクタ 367"/>
        <xdr:cNvCxnSpPr/>
      </xdr:nvCxnSpPr>
      <xdr:spPr>
        <a:xfrm flipV="1">
          <a:off x="2209800" y="13010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170435</xdr:rowOff>
    </xdr:from>
    <xdr:to>
      <xdr:col>3</xdr:col>
      <xdr:colOff>142875</xdr:colOff>
      <xdr:row>76</xdr:row>
      <xdr:rowOff>17272</xdr:rowOff>
    </xdr:to>
    <xdr:cxnSp macro="">
      <xdr:nvCxnSpPr>
        <xdr:cNvPr id="371" name="直線コネクタ 370"/>
        <xdr:cNvCxnSpPr/>
      </xdr:nvCxnSpPr>
      <xdr:spPr>
        <a:xfrm flipV="1">
          <a:off x="1320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55626</xdr:rowOff>
    </xdr:from>
    <xdr:to>
      <xdr:col>7</xdr:col>
      <xdr:colOff>66675</xdr:colOff>
      <xdr:row>75</xdr:row>
      <xdr:rowOff>157226</xdr:rowOff>
    </xdr:to>
    <xdr:sp macro="" textlink="">
      <xdr:nvSpPr>
        <xdr:cNvPr id="381" name="円/楕円 380"/>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135653</xdr:rowOff>
    </xdr:from>
    <xdr:ext cx="762000" cy="259045"/>
    <xdr:sp macro="" textlink="">
      <xdr:nvSpPr>
        <xdr:cNvPr id="382" name="公債費該当値テキスト"/>
        <xdr:cNvSpPr txBox="1"/>
      </xdr:nvSpPr>
      <xdr:spPr>
        <a:xfrm>
          <a:off x="4914900" y="128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69342</xdr:rowOff>
    </xdr:from>
    <xdr:to>
      <xdr:col>5</xdr:col>
      <xdr:colOff>600075</xdr:colOff>
      <xdr:row>75</xdr:row>
      <xdr:rowOff>170942</xdr:rowOff>
    </xdr:to>
    <xdr:sp macro="" textlink="">
      <xdr:nvSpPr>
        <xdr:cNvPr id="383" name="円/楕円 382"/>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9669</xdr:rowOff>
    </xdr:from>
    <xdr:ext cx="736600" cy="259045"/>
    <xdr:sp macro="" textlink="">
      <xdr:nvSpPr>
        <xdr:cNvPr id="384" name="テキスト ボックス 383"/>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101346</xdr:rowOff>
    </xdr:from>
    <xdr:to>
      <xdr:col>4</xdr:col>
      <xdr:colOff>396875</xdr:colOff>
      <xdr:row>76</xdr:row>
      <xdr:rowOff>31496</xdr:rowOff>
    </xdr:to>
    <xdr:sp macro="" textlink="">
      <xdr:nvSpPr>
        <xdr:cNvPr id="385" name="円/楕円 384"/>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41673</xdr:rowOff>
    </xdr:from>
    <xdr:ext cx="762000" cy="259045"/>
    <xdr:sp macro="" textlink="">
      <xdr:nvSpPr>
        <xdr:cNvPr id="386" name="テキスト ボックス 385"/>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119634</xdr:rowOff>
    </xdr:from>
    <xdr:to>
      <xdr:col>3</xdr:col>
      <xdr:colOff>193675</xdr:colOff>
      <xdr:row>76</xdr:row>
      <xdr:rowOff>49783</xdr:rowOff>
    </xdr:to>
    <xdr:sp macro="" textlink="">
      <xdr:nvSpPr>
        <xdr:cNvPr id="387" name="円/楕円 386"/>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59961</xdr:rowOff>
    </xdr:from>
    <xdr:ext cx="762000" cy="259045"/>
    <xdr:sp macro="" textlink="">
      <xdr:nvSpPr>
        <xdr:cNvPr id="388" name="テキスト ボックス 387"/>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89" name="円/楕円 388"/>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90" name="テキスト ボックス 389"/>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latin typeface="+mn-lt"/>
              <a:ea typeface="+mn-ea"/>
              <a:cs typeface="+mn-cs"/>
            </a:rPr>
            <a:t>公債費以外は、</a:t>
          </a:r>
          <a:r>
            <a:rPr lang="en-US" altLang="ja-JP" sz="1300" b="0" i="0" baseline="0">
              <a:latin typeface="+mn-lt"/>
              <a:ea typeface="+mn-ea"/>
              <a:cs typeface="+mn-cs"/>
            </a:rPr>
            <a:t>82.2</a:t>
          </a:r>
          <a:r>
            <a:rPr lang="ja-JP" altLang="ja-JP" sz="1300" b="0" i="0" baseline="0">
              <a:latin typeface="+mn-lt"/>
              <a:ea typeface="+mn-ea"/>
              <a:cs typeface="+mn-cs"/>
            </a:rPr>
            <a:t>％で前年度と比較して</a:t>
          </a:r>
          <a:r>
            <a:rPr lang="en-US" altLang="ja-JP" sz="1300" b="0" i="0" baseline="0">
              <a:latin typeface="+mn-lt"/>
              <a:ea typeface="+mn-ea"/>
              <a:cs typeface="+mn-cs"/>
            </a:rPr>
            <a:t>0.7</a:t>
          </a:r>
          <a:r>
            <a:rPr lang="ja-JP" altLang="ja-JP" sz="1300" b="0" i="0" baseline="0">
              <a:latin typeface="+mn-lt"/>
              <a:ea typeface="+mn-ea"/>
              <a:cs typeface="+mn-cs"/>
            </a:rPr>
            <a:t>ポイン</a:t>
          </a:r>
          <a:r>
            <a:rPr lang="ja-JP" altLang="en-US" sz="1300" b="0" i="0" baseline="0">
              <a:latin typeface="+mn-lt"/>
              <a:ea typeface="+mn-ea"/>
              <a:cs typeface="+mn-cs"/>
            </a:rPr>
            <a:t>ト</a:t>
          </a:r>
          <a:r>
            <a:rPr lang="ja-JP" altLang="ja-JP" sz="1300" b="0" i="0" baseline="0">
              <a:latin typeface="+mn-lt"/>
              <a:ea typeface="+mn-ea"/>
              <a:cs typeface="+mn-cs"/>
            </a:rPr>
            <a:t>減少しているが、類似団体平均を大きく上回っている。主に人件費、扶助費</a:t>
          </a:r>
          <a:r>
            <a:rPr lang="ja-JP" altLang="en-US" sz="1300" b="0" i="0" baseline="0">
              <a:latin typeface="+mn-lt"/>
              <a:ea typeface="+mn-ea"/>
              <a:cs typeface="+mn-cs"/>
            </a:rPr>
            <a:t>、</a:t>
          </a:r>
          <a:r>
            <a:rPr lang="ja-JP" altLang="ja-JP" sz="1300" b="0" i="0" baseline="0">
              <a:latin typeface="+mn-lt"/>
              <a:ea typeface="+mn-ea"/>
              <a:cs typeface="+mn-cs"/>
            </a:rPr>
            <a:t>物件費、補助費等が要因となっている。今後も人件費の適正化、扶助費の</a:t>
          </a:r>
          <a:r>
            <a:rPr lang="ja-JP" altLang="en-US" sz="1300" b="0" i="0" baseline="0">
              <a:latin typeface="+mn-lt"/>
              <a:ea typeface="+mn-ea"/>
              <a:cs typeface="+mn-cs"/>
            </a:rPr>
            <a:t>抑制</a:t>
          </a:r>
          <a:r>
            <a:rPr lang="ja-JP" altLang="ja-JP" sz="1300" b="0" i="0" baseline="0">
              <a:latin typeface="+mn-lt"/>
              <a:ea typeface="+mn-ea"/>
              <a:cs typeface="+mn-cs"/>
            </a:rPr>
            <a:t>など各費目の歳出削減に努めていく。</a:t>
          </a:r>
          <a:endParaRPr lang="ja-JP" altLang="ja-JP" sz="1300">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20320</xdr:rowOff>
    </xdr:from>
    <xdr:to>
      <xdr:col>24</xdr:col>
      <xdr:colOff>31750</xdr:colOff>
      <xdr:row>80</xdr:row>
      <xdr:rowOff>46989</xdr:rowOff>
    </xdr:to>
    <xdr:cxnSp macro="">
      <xdr:nvCxnSpPr>
        <xdr:cNvPr id="423" name="直線コネクタ 422"/>
        <xdr:cNvCxnSpPr/>
      </xdr:nvCxnSpPr>
      <xdr:spPr>
        <a:xfrm flipV="1">
          <a:off x="15671800" y="137363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46989</xdr:rowOff>
    </xdr:from>
    <xdr:to>
      <xdr:col>22</xdr:col>
      <xdr:colOff>565150</xdr:colOff>
      <xdr:row>80</xdr:row>
      <xdr:rowOff>149861</xdr:rowOff>
    </xdr:to>
    <xdr:cxnSp macro="">
      <xdr:nvCxnSpPr>
        <xdr:cNvPr id="426" name="直線コネクタ 425"/>
        <xdr:cNvCxnSpPr/>
      </xdr:nvCxnSpPr>
      <xdr:spPr>
        <a:xfrm flipV="1">
          <a:off x="14782800" y="137629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119380</xdr:rowOff>
    </xdr:from>
    <xdr:to>
      <xdr:col>21</xdr:col>
      <xdr:colOff>361950</xdr:colOff>
      <xdr:row>80</xdr:row>
      <xdr:rowOff>149861</xdr:rowOff>
    </xdr:to>
    <xdr:cxnSp macro="">
      <xdr:nvCxnSpPr>
        <xdr:cNvPr id="429" name="直線コネクタ 428"/>
        <xdr:cNvCxnSpPr/>
      </xdr:nvCxnSpPr>
      <xdr:spPr>
        <a:xfrm>
          <a:off x="13893800" y="13835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119380</xdr:rowOff>
    </xdr:from>
    <xdr:to>
      <xdr:col>20</xdr:col>
      <xdr:colOff>158750</xdr:colOff>
      <xdr:row>81</xdr:row>
      <xdr:rowOff>127000</xdr:rowOff>
    </xdr:to>
    <xdr:cxnSp macro="">
      <xdr:nvCxnSpPr>
        <xdr:cNvPr id="432" name="直線コネクタ 431"/>
        <xdr:cNvCxnSpPr/>
      </xdr:nvCxnSpPr>
      <xdr:spPr>
        <a:xfrm flipV="1">
          <a:off x="13004800" y="138353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140970</xdr:rowOff>
    </xdr:from>
    <xdr:to>
      <xdr:col>24</xdr:col>
      <xdr:colOff>82550</xdr:colOff>
      <xdr:row>80</xdr:row>
      <xdr:rowOff>71120</xdr:rowOff>
    </xdr:to>
    <xdr:sp macro="" textlink="">
      <xdr:nvSpPr>
        <xdr:cNvPr id="442" name="円/楕円 441"/>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113047</xdr:rowOff>
    </xdr:from>
    <xdr:ext cx="762000" cy="259045"/>
    <xdr:sp macro="" textlink="">
      <xdr:nvSpPr>
        <xdr:cNvPr id="443" name="公債費以外該当値テキスト"/>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167639</xdr:rowOff>
    </xdr:from>
    <xdr:to>
      <xdr:col>22</xdr:col>
      <xdr:colOff>615950</xdr:colOff>
      <xdr:row>80</xdr:row>
      <xdr:rowOff>97789</xdr:rowOff>
    </xdr:to>
    <xdr:sp macro="" textlink="">
      <xdr:nvSpPr>
        <xdr:cNvPr id="444" name="円/楕円 443"/>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82566</xdr:rowOff>
    </xdr:from>
    <xdr:ext cx="736600" cy="259045"/>
    <xdr:sp macro="" textlink="">
      <xdr:nvSpPr>
        <xdr:cNvPr id="445" name="テキスト ボックス 444"/>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99061</xdr:rowOff>
    </xdr:from>
    <xdr:to>
      <xdr:col>21</xdr:col>
      <xdr:colOff>412750</xdr:colOff>
      <xdr:row>81</xdr:row>
      <xdr:rowOff>29211</xdr:rowOff>
    </xdr:to>
    <xdr:sp macro="" textlink="">
      <xdr:nvSpPr>
        <xdr:cNvPr id="446" name="円/楕円 445"/>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13988</xdr:rowOff>
    </xdr:from>
    <xdr:ext cx="762000" cy="259045"/>
    <xdr:sp macro="" textlink="">
      <xdr:nvSpPr>
        <xdr:cNvPr id="447" name="テキスト ボックス 446"/>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68580</xdr:rowOff>
    </xdr:from>
    <xdr:to>
      <xdr:col>20</xdr:col>
      <xdr:colOff>209550</xdr:colOff>
      <xdr:row>80</xdr:row>
      <xdr:rowOff>170180</xdr:rowOff>
    </xdr:to>
    <xdr:sp macro="" textlink="">
      <xdr:nvSpPr>
        <xdr:cNvPr id="448" name="円/楕円 447"/>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154957</xdr:rowOff>
    </xdr:from>
    <xdr:ext cx="762000" cy="259045"/>
    <xdr:sp macro="" textlink="">
      <xdr:nvSpPr>
        <xdr:cNvPr id="449" name="テキスト ボックス 448"/>
        <xdr:cNvSpPr txBox="1"/>
      </xdr:nvSpPr>
      <xdr:spPr>
        <a:xfrm>
          <a:off x="13512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76200</xdr:rowOff>
    </xdr:from>
    <xdr:to>
      <xdr:col>19</xdr:col>
      <xdr:colOff>6350</xdr:colOff>
      <xdr:row>82</xdr:row>
      <xdr:rowOff>6350</xdr:rowOff>
    </xdr:to>
    <xdr:sp macro="" textlink="">
      <xdr:nvSpPr>
        <xdr:cNvPr id="450" name="円/楕円 449"/>
        <xdr:cNvSpPr/>
      </xdr:nvSpPr>
      <xdr:spPr>
        <a:xfrm>
          <a:off x="12954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162577</xdr:rowOff>
    </xdr:from>
    <xdr:ext cx="762000" cy="259045"/>
    <xdr:sp macro="" textlink="">
      <xdr:nvSpPr>
        <xdr:cNvPr id="451" name="テキスト ボックス 450"/>
        <xdr:cNvSpPr txBox="1"/>
      </xdr:nvSpPr>
      <xdr:spPr>
        <a:xfrm>
          <a:off x="12623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東京都福生市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93282</xdr:rowOff>
    </xdr:from>
    <xdr:to>
      <xdr:col>4</xdr:col>
      <xdr:colOff>1117600</xdr:colOff>
      <xdr:row>17</xdr:row>
      <xdr:rowOff>95644</xdr:rowOff>
    </xdr:to>
    <xdr:cxnSp macro="">
      <xdr:nvCxnSpPr>
        <xdr:cNvPr id="50" name="直線コネクタ 49"/>
        <xdr:cNvCxnSpPr/>
      </xdr:nvCxnSpPr>
      <xdr:spPr bwMode="auto">
        <a:xfrm flipV="1">
          <a:off x="5003800" y="3055557"/>
          <a:ext cx="6477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29102</xdr:rowOff>
    </xdr:from>
    <xdr:to>
      <xdr:col>4</xdr:col>
      <xdr:colOff>469900</xdr:colOff>
      <xdr:row>17</xdr:row>
      <xdr:rowOff>95644</xdr:rowOff>
    </xdr:to>
    <xdr:cxnSp macro="">
      <xdr:nvCxnSpPr>
        <xdr:cNvPr id="53" name="直線コネクタ 52"/>
        <xdr:cNvCxnSpPr/>
      </xdr:nvCxnSpPr>
      <xdr:spPr bwMode="auto">
        <a:xfrm>
          <a:off x="4305300" y="2991377"/>
          <a:ext cx="698500" cy="6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29102</xdr:rowOff>
    </xdr:from>
    <xdr:to>
      <xdr:col>3</xdr:col>
      <xdr:colOff>904875</xdr:colOff>
      <xdr:row>17</xdr:row>
      <xdr:rowOff>46056</xdr:rowOff>
    </xdr:to>
    <xdr:cxnSp macro="">
      <xdr:nvCxnSpPr>
        <xdr:cNvPr id="56" name="直線コネクタ 55"/>
        <xdr:cNvCxnSpPr/>
      </xdr:nvCxnSpPr>
      <xdr:spPr bwMode="auto">
        <a:xfrm flipV="1">
          <a:off x="3606800" y="2991377"/>
          <a:ext cx="6985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39770</xdr:rowOff>
    </xdr:from>
    <xdr:to>
      <xdr:col>3</xdr:col>
      <xdr:colOff>206375</xdr:colOff>
      <xdr:row>17</xdr:row>
      <xdr:rowOff>46056</xdr:rowOff>
    </xdr:to>
    <xdr:cxnSp macro="">
      <xdr:nvCxnSpPr>
        <xdr:cNvPr id="59" name="直線コネクタ 58"/>
        <xdr:cNvCxnSpPr/>
      </xdr:nvCxnSpPr>
      <xdr:spPr bwMode="auto">
        <a:xfrm>
          <a:off x="2908300" y="3002045"/>
          <a:ext cx="698500" cy="6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42482</xdr:rowOff>
    </xdr:from>
    <xdr:to>
      <xdr:col>5</xdr:col>
      <xdr:colOff>34925</xdr:colOff>
      <xdr:row>17</xdr:row>
      <xdr:rowOff>144082</xdr:rowOff>
    </xdr:to>
    <xdr:sp macro="" textlink="">
      <xdr:nvSpPr>
        <xdr:cNvPr id="69" name="円/楕円 68"/>
        <xdr:cNvSpPr/>
      </xdr:nvSpPr>
      <xdr:spPr bwMode="auto">
        <a:xfrm>
          <a:off x="5600700" y="300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14559</xdr:rowOff>
    </xdr:from>
    <xdr:ext cx="762000" cy="259045"/>
    <xdr:sp macro="" textlink="">
      <xdr:nvSpPr>
        <xdr:cNvPr id="70" name="人口1人当たり決算額の推移該当値テキスト130"/>
        <xdr:cNvSpPr txBox="1"/>
      </xdr:nvSpPr>
      <xdr:spPr>
        <a:xfrm>
          <a:off x="5740400" y="297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44844</xdr:rowOff>
    </xdr:from>
    <xdr:to>
      <xdr:col>4</xdr:col>
      <xdr:colOff>520700</xdr:colOff>
      <xdr:row>17</xdr:row>
      <xdr:rowOff>146444</xdr:rowOff>
    </xdr:to>
    <xdr:sp macro="" textlink="">
      <xdr:nvSpPr>
        <xdr:cNvPr id="71" name="円/楕円 70"/>
        <xdr:cNvSpPr/>
      </xdr:nvSpPr>
      <xdr:spPr bwMode="auto">
        <a:xfrm>
          <a:off x="4953000" y="300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131221</xdr:rowOff>
    </xdr:from>
    <xdr:ext cx="736600" cy="259045"/>
    <xdr:sp macro="" textlink="">
      <xdr:nvSpPr>
        <xdr:cNvPr id="72" name="テキスト ボックス 71"/>
        <xdr:cNvSpPr txBox="1"/>
      </xdr:nvSpPr>
      <xdr:spPr>
        <a:xfrm>
          <a:off x="4622800" y="3093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149752</xdr:rowOff>
    </xdr:from>
    <xdr:to>
      <xdr:col>3</xdr:col>
      <xdr:colOff>955675</xdr:colOff>
      <xdr:row>17</xdr:row>
      <xdr:rowOff>79902</xdr:rowOff>
    </xdr:to>
    <xdr:sp macro="" textlink="">
      <xdr:nvSpPr>
        <xdr:cNvPr id="73" name="円/楕円 72"/>
        <xdr:cNvSpPr/>
      </xdr:nvSpPr>
      <xdr:spPr bwMode="auto">
        <a:xfrm>
          <a:off x="4254500" y="294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64679</xdr:rowOff>
    </xdr:from>
    <xdr:ext cx="762000" cy="259045"/>
    <xdr:sp macro="" textlink="">
      <xdr:nvSpPr>
        <xdr:cNvPr id="74" name="テキスト ボックス 73"/>
        <xdr:cNvSpPr txBox="1"/>
      </xdr:nvSpPr>
      <xdr:spPr>
        <a:xfrm>
          <a:off x="3924300" y="302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166706</xdr:rowOff>
    </xdr:from>
    <xdr:to>
      <xdr:col>3</xdr:col>
      <xdr:colOff>257175</xdr:colOff>
      <xdr:row>17</xdr:row>
      <xdr:rowOff>96856</xdr:rowOff>
    </xdr:to>
    <xdr:sp macro="" textlink="">
      <xdr:nvSpPr>
        <xdr:cNvPr id="75" name="円/楕円 74"/>
        <xdr:cNvSpPr/>
      </xdr:nvSpPr>
      <xdr:spPr bwMode="auto">
        <a:xfrm>
          <a:off x="3556000" y="295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107033</xdr:rowOff>
    </xdr:from>
    <xdr:ext cx="762000" cy="259045"/>
    <xdr:sp macro="" textlink="">
      <xdr:nvSpPr>
        <xdr:cNvPr id="76" name="テキスト ボックス 75"/>
        <xdr:cNvSpPr txBox="1"/>
      </xdr:nvSpPr>
      <xdr:spPr>
        <a:xfrm>
          <a:off x="3225800" y="272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160420</xdr:rowOff>
    </xdr:from>
    <xdr:to>
      <xdr:col>2</xdr:col>
      <xdr:colOff>692150</xdr:colOff>
      <xdr:row>17</xdr:row>
      <xdr:rowOff>90570</xdr:rowOff>
    </xdr:to>
    <xdr:sp macro="" textlink="">
      <xdr:nvSpPr>
        <xdr:cNvPr id="77" name="円/楕円 76"/>
        <xdr:cNvSpPr/>
      </xdr:nvSpPr>
      <xdr:spPr bwMode="auto">
        <a:xfrm>
          <a:off x="2857500" y="295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100747</xdr:rowOff>
    </xdr:from>
    <xdr:ext cx="762000" cy="259045"/>
    <xdr:sp macro="" textlink="">
      <xdr:nvSpPr>
        <xdr:cNvPr id="78" name="テキスト ボックス 77"/>
        <xdr:cNvSpPr txBox="1"/>
      </xdr:nvSpPr>
      <xdr:spPr>
        <a:xfrm>
          <a:off x="2527300" y="27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332351</xdr:rowOff>
    </xdr:from>
    <xdr:to>
      <xdr:col>4</xdr:col>
      <xdr:colOff>1117600</xdr:colOff>
      <xdr:row>38</xdr:row>
      <xdr:rowOff>26736</xdr:rowOff>
    </xdr:to>
    <xdr:cxnSp macro="">
      <xdr:nvCxnSpPr>
        <xdr:cNvPr id="110" name="直線コネクタ 109"/>
        <xdr:cNvCxnSpPr/>
      </xdr:nvCxnSpPr>
      <xdr:spPr bwMode="auto">
        <a:xfrm>
          <a:off x="5003800" y="7457051"/>
          <a:ext cx="647700" cy="3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294998</xdr:rowOff>
    </xdr:from>
    <xdr:to>
      <xdr:col>4</xdr:col>
      <xdr:colOff>469900</xdr:colOff>
      <xdr:row>37</xdr:row>
      <xdr:rowOff>332351</xdr:rowOff>
    </xdr:to>
    <xdr:cxnSp macro="">
      <xdr:nvCxnSpPr>
        <xdr:cNvPr id="113" name="直線コネクタ 112"/>
        <xdr:cNvCxnSpPr/>
      </xdr:nvCxnSpPr>
      <xdr:spPr bwMode="auto">
        <a:xfrm>
          <a:off x="4305300" y="7419698"/>
          <a:ext cx="6985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244821</xdr:rowOff>
    </xdr:from>
    <xdr:to>
      <xdr:col>3</xdr:col>
      <xdr:colOff>904875</xdr:colOff>
      <xdr:row>37</xdr:row>
      <xdr:rowOff>294998</xdr:rowOff>
    </xdr:to>
    <xdr:cxnSp macro="">
      <xdr:nvCxnSpPr>
        <xdr:cNvPr id="116" name="直線コネクタ 115"/>
        <xdr:cNvCxnSpPr/>
      </xdr:nvCxnSpPr>
      <xdr:spPr bwMode="auto">
        <a:xfrm>
          <a:off x="3606800" y="7369521"/>
          <a:ext cx="698500" cy="50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232933</xdr:rowOff>
    </xdr:from>
    <xdr:to>
      <xdr:col>3</xdr:col>
      <xdr:colOff>206375</xdr:colOff>
      <xdr:row>37</xdr:row>
      <xdr:rowOff>244821</xdr:rowOff>
    </xdr:to>
    <xdr:cxnSp macro="">
      <xdr:nvCxnSpPr>
        <xdr:cNvPr id="119" name="直線コネクタ 118"/>
        <xdr:cNvCxnSpPr/>
      </xdr:nvCxnSpPr>
      <xdr:spPr bwMode="auto">
        <a:xfrm>
          <a:off x="2908300" y="7357633"/>
          <a:ext cx="6985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318836</xdr:rowOff>
    </xdr:from>
    <xdr:to>
      <xdr:col>5</xdr:col>
      <xdr:colOff>34925</xdr:colOff>
      <xdr:row>38</xdr:row>
      <xdr:rowOff>77536</xdr:rowOff>
    </xdr:to>
    <xdr:sp macro="" textlink="">
      <xdr:nvSpPr>
        <xdr:cNvPr id="129" name="円/楕円 128"/>
        <xdr:cNvSpPr/>
      </xdr:nvSpPr>
      <xdr:spPr bwMode="auto">
        <a:xfrm>
          <a:off x="5600700" y="744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227413</xdr:rowOff>
    </xdr:from>
    <xdr:ext cx="762000" cy="259045"/>
    <xdr:sp macro="" textlink="">
      <xdr:nvSpPr>
        <xdr:cNvPr id="130" name="人口1人当たり決算額の推移該当値テキスト445"/>
        <xdr:cNvSpPr txBox="1"/>
      </xdr:nvSpPr>
      <xdr:spPr>
        <a:xfrm>
          <a:off x="5740400" y="735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281551</xdr:rowOff>
    </xdr:from>
    <xdr:to>
      <xdr:col>4</xdr:col>
      <xdr:colOff>520700</xdr:colOff>
      <xdr:row>38</xdr:row>
      <xdr:rowOff>40251</xdr:rowOff>
    </xdr:to>
    <xdr:sp macro="" textlink="">
      <xdr:nvSpPr>
        <xdr:cNvPr id="131" name="円/楕円 130"/>
        <xdr:cNvSpPr/>
      </xdr:nvSpPr>
      <xdr:spPr bwMode="auto">
        <a:xfrm>
          <a:off x="4953000" y="740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25028</xdr:rowOff>
    </xdr:from>
    <xdr:ext cx="736600" cy="259045"/>
    <xdr:sp macro="" textlink="">
      <xdr:nvSpPr>
        <xdr:cNvPr id="132" name="テキスト ボックス 131"/>
        <xdr:cNvSpPr txBox="1"/>
      </xdr:nvSpPr>
      <xdr:spPr>
        <a:xfrm>
          <a:off x="4622800" y="7492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244198</xdr:rowOff>
    </xdr:from>
    <xdr:to>
      <xdr:col>3</xdr:col>
      <xdr:colOff>955675</xdr:colOff>
      <xdr:row>38</xdr:row>
      <xdr:rowOff>2898</xdr:rowOff>
    </xdr:to>
    <xdr:sp macro="" textlink="">
      <xdr:nvSpPr>
        <xdr:cNvPr id="133" name="円/楕円 132"/>
        <xdr:cNvSpPr/>
      </xdr:nvSpPr>
      <xdr:spPr bwMode="auto">
        <a:xfrm>
          <a:off x="4254500" y="736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330575</xdr:rowOff>
    </xdr:from>
    <xdr:ext cx="762000" cy="259045"/>
    <xdr:sp macro="" textlink="">
      <xdr:nvSpPr>
        <xdr:cNvPr id="134" name="テキスト ボックス 133"/>
        <xdr:cNvSpPr txBox="1"/>
      </xdr:nvSpPr>
      <xdr:spPr>
        <a:xfrm>
          <a:off x="3924300" y="74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194021</xdr:rowOff>
    </xdr:from>
    <xdr:to>
      <xdr:col>3</xdr:col>
      <xdr:colOff>257175</xdr:colOff>
      <xdr:row>37</xdr:row>
      <xdr:rowOff>295621</xdr:rowOff>
    </xdr:to>
    <xdr:sp macro="" textlink="">
      <xdr:nvSpPr>
        <xdr:cNvPr id="135" name="円/楕円 134"/>
        <xdr:cNvSpPr/>
      </xdr:nvSpPr>
      <xdr:spPr bwMode="auto">
        <a:xfrm>
          <a:off x="3556000" y="731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280398</xdr:rowOff>
    </xdr:from>
    <xdr:ext cx="762000" cy="259045"/>
    <xdr:sp macro="" textlink="">
      <xdr:nvSpPr>
        <xdr:cNvPr id="136" name="テキスト ボックス 135"/>
        <xdr:cNvSpPr txBox="1"/>
      </xdr:nvSpPr>
      <xdr:spPr>
        <a:xfrm>
          <a:off x="3225800" y="740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182133</xdr:rowOff>
    </xdr:from>
    <xdr:to>
      <xdr:col>2</xdr:col>
      <xdr:colOff>692150</xdr:colOff>
      <xdr:row>37</xdr:row>
      <xdr:rowOff>283733</xdr:rowOff>
    </xdr:to>
    <xdr:sp macro="" textlink="">
      <xdr:nvSpPr>
        <xdr:cNvPr id="137" name="円/楕円 136"/>
        <xdr:cNvSpPr/>
      </xdr:nvSpPr>
      <xdr:spPr bwMode="auto">
        <a:xfrm>
          <a:off x="2857500" y="7306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268510</xdr:rowOff>
    </xdr:from>
    <xdr:ext cx="762000" cy="259045"/>
    <xdr:sp macro="" textlink="">
      <xdr:nvSpPr>
        <xdr:cNvPr id="138" name="テキスト ボックス 137"/>
        <xdr:cNvSpPr txBox="1"/>
      </xdr:nvSpPr>
      <xdr:spPr>
        <a:xfrm>
          <a:off x="2527300" y="739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400" b="0" i="0" baseline="0">
              <a:latin typeface="+mn-lt"/>
              <a:ea typeface="+mn-ea"/>
              <a:cs typeface="+mn-cs"/>
            </a:rPr>
            <a:t>平成</a:t>
          </a:r>
          <a:r>
            <a:rPr lang="en-US" altLang="ja-JP" sz="1400" b="0" i="0" baseline="0">
              <a:latin typeface="+mn-lt"/>
              <a:ea typeface="+mn-ea"/>
              <a:cs typeface="+mn-cs"/>
            </a:rPr>
            <a:t>25</a:t>
          </a:r>
          <a:r>
            <a:rPr lang="ja-JP" altLang="ja-JP" sz="1400" b="0" i="0" baseline="0">
              <a:latin typeface="+mn-lt"/>
              <a:ea typeface="+mn-ea"/>
              <a:cs typeface="+mn-cs"/>
            </a:rPr>
            <a:t>年度においては、実質収支及び実質単年度収支は黒字となっている。主な要因としては、</a:t>
          </a:r>
          <a:r>
            <a:rPr lang="ja-JP" altLang="en-US" sz="1400" b="0" i="0" baseline="0">
              <a:latin typeface="+mn-lt"/>
              <a:ea typeface="+mn-ea"/>
              <a:cs typeface="+mn-cs"/>
            </a:rPr>
            <a:t>市民税、固定資産税の増加や</a:t>
          </a:r>
          <a:r>
            <a:rPr lang="ja-JP" altLang="ja-JP" sz="1400" b="0" i="0" baseline="0">
              <a:latin typeface="+mn-lt"/>
              <a:ea typeface="+mn-ea"/>
              <a:cs typeface="+mn-cs"/>
            </a:rPr>
            <a:t>歳出削減に努めたこと</a:t>
          </a:r>
          <a:r>
            <a:rPr lang="ja-JP" altLang="en-US" sz="1400" b="0" i="0" baseline="0">
              <a:latin typeface="+mn-lt"/>
              <a:ea typeface="+mn-ea"/>
              <a:cs typeface="+mn-cs"/>
            </a:rPr>
            <a:t>が挙げられる</a:t>
          </a:r>
          <a:r>
            <a:rPr lang="ja-JP" altLang="ja-JP" sz="1400" b="0" i="0" baseline="0">
              <a:latin typeface="+mn-lt"/>
              <a:ea typeface="+mn-ea"/>
              <a:cs typeface="+mn-cs"/>
            </a:rPr>
            <a:t>。今後も、一般財源の確保が厳しい状況が続くと見られ、歳出削減及び財源確保に努めていく。</a:t>
          </a:r>
          <a:endParaRPr lang="ja-JP" altLang="ja-JP" sz="1400">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400" b="0" i="0" baseline="0">
              <a:latin typeface="+mn-lt"/>
              <a:ea typeface="+mn-ea"/>
              <a:cs typeface="+mn-cs"/>
            </a:rPr>
            <a:t>平成</a:t>
          </a:r>
          <a:r>
            <a:rPr lang="en-US" altLang="ja-JP" sz="1400" b="0" i="0" baseline="0">
              <a:latin typeface="+mn-lt"/>
              <a:ea typeface="+mn-ea"/>
              <a:cs typeface="+mn-cs"/>
            </a:rPr>
            <a:t>25</a:t>
          </a:r>
          <a:r>
            <a:rPr lang="ja-JP" altLang="ja-JP" sz="1400" b="0" i="0" baseline="0">
              <a:latin typeface="+mn-lt"/>
              <a:ea typeface="+mn-ea"/>
              <a:cs typeface="+mn-cs"/>
            </a:rPr>
            <a:t>年度はすべての会計が黒字決算となった</a:t>
          </a:r>
          <a:r>
            <a:rPr lang="ja-JP" altLang="en-US" sz="1400" b="0" i="0" baseline="0">
              <a:latin typeface="+mn-lt"/>
              <a:ea typeface="+mn-ea"/>
              <a:cs typeface="+mn-cs"/>
            </a:rPr>
            <a:t>。</a:t>
          </a:r>
          <a:r>
            <a:rPr lang="ja-JP" altLang="ja-JP" sz="1400" b="0" i="0" baseline="0">
              <a:latin typeface="+mn-lt"/>
              <a:ea typeface="+mn-ea"/>
              <a:cs typeface="+mn-cs"/>
            </a:rPr>
            <a:t>国民健康保険特別会計</a:t>
          </a:r>
          <a:r>
            <a:rPr lang="ja-JP" altLang="en-US" sz="1400" b="0" i="0" baseline="0">
              <a:latin typeface="+mn-lt"/>
              <a:ea typeface="+mn-ea"/>
              <a:cs typeface="+mn-cs"/>
            </a:rPr>
            <a:t>は、</a:t>
          </a:r>
          <a:r>
            <a:rPr lang="ja-JP" altLang="ja-JP" sz="1400" b="0" i="0" baseline="0">
              <a:latin typeface="+mn-lt"/>
              <a:ea typeface="+mn-ea"/>
              <a:cs typeface="+mn-cs"/>
            </a:rPr>
            <a:t>平成</a:t>
          </a:r>
          <a:r>
            <a:rPr lang="en-US" altLang="ja-JP" sz="1400" b="0" i="0" baseline="0">
              <a:latin typeface="+mn-lt"/>
              <a:ea typeface="+mn-ea"/>
              <a:cs typeface="+mn-cs"/>
            </a:rPr>
            <a:t>21</a:t>
          </a:r>
          <a:r>
            <a:rPr lang="ja-JP" altLang="ja-JP" sz="1400" b="0" i="0" baseline="0">
              <a:latin typeface="+mn-lt"/>
              <a:ea typeface="+mn-ea"/>
              <a:cs typeface="+mn-cs"/>
            </a:rPr>
            <a:t>年度以降</a:t>
          </a:r>
          <a:r>
            <a:rPr lang="ja-JP" altLang="en-US" sz="1400" b="0" i="0" baseline="0">
              <a:latin typeface="+mn-lt"/>
              <a:ea typeface="+mn-ea"/>
              <a:cs typeface="+mn-cs"/>
            </a:rPr>
            <a:t>赤字決算が</a:t>
          </a:r>
          <a:r>
            <a:rPr lang="ja-JP" altLang="ja-JP" sz="1400" b="0" i="0" baseline="0">
              <a:latin typeface="+mn-lt"/>
              <a:ea typeface="+mn-ea"/>
              <a:cs typeface="+mn-cs"/>
            </a:rPr>
            <a:t>続いていたが、保険税の</a:t>
          </a:r>
          <a:r>
            <a:rPr lang="ja-JP" altLang="en-US" sz="1400" b="0" i="0" baseline="0">
              <a:latin typeface="+mn-lt"/>
              <a:ea typeface="+mn-ea"/>
              <a:cs typeface="+mn-cs"/>
            </a:rPr>
            <a:t>徴収強化</a:t>
          </a:r>
          <a:r>
            <a:rPr lang="ja-JP" altLang="ja-JP" sz="1400" b="0" i="0" baseline="0">
              <a:latin typeface="+mn-lt"/>
              <a:ea typeface="+mn-ea"/>
              <a:cs typeface="+mn-cs"/>
            </a:rPr>
            <a:t>や、一般会計からの繰入金の増額</a:t>
          </a:r>
          <a:r>
            <a:rPr lang="ja-JP" altLang="en-US" sz="1400" b="0" i="0" baseline="0">
              <a:latin typeface="+mn-lt"/>
              <a:ea typeface="+mn-ea"/>
              <a:cs typeface="+mn-cs"/>
            </a:rPr>
            <a:t>等</a:t>
          </a:r>
          <a:r>
            <a:rPr lang="ja-JP" altLang="ja-JP" sz="1400" b="0" i="0" baseline="0">
              <a:latin typeface="+mn-lt"/>
              <a:ea typeface="+mn-ea"/>
              <a:cs typeface="+mn-cs"/>
            </a:rPr>
            <a:t>により</a:t>
          </a:r>
          <a:r>
            <a:rPr lang="ja-JP" altLang="en-US" sz="1400" b="0" i="0" baseline="0">
              <a:latin typeface="+mn-lt"/>
              <a:ea typeface="+mn-ea"/>
              <a:cs typeface="+mn-cs"/>
            </a:rPr>
            <a:t>、平成</a:t>
          </a:r>
          <a:r>
            <a:rPr lang="en-US" altLang="ja-JP" sz="1400" b="0" i="0" baseline="0">
              <a:latin typeface="+mn-lt"/>
              <a:ea typeface="+mn-ea"/>
              <a:cs typeface="+mn-cs"/>
            </a:rPr>
            <a:t>24</a:t>
          </a:r>
          <a:r>
            <a:rPr lang="ja-JP" altLang="en-US" sz="1400" b="0" i="0" baseline="0">
              <a:latin typeface="+mn-lt"/>
              <a:ea typeface="+mn-ea"/>
              <a:cs typeface="+mn-cs"/>
            </a:rPr>
            <a:t>年度からは黒字決算となっている</a:t>
          </a:r>
          <a:r>
            <a:rPr lang="ja-JP" altLang="ja-JP" sz="1400" b="0" i="0" baseline="0">
              <a:latin typeface="+mn-lt"/>
              <a:ea typeface="+mn-ea"/>
              <a:cs typeface="+mn-cs"/>
            </a:rPr>
            <a:t>。引き続き適正な財政運営に努める。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400" b="0" i="0" baseline="0">
              <a:latin typeface="+mn-lt"/>
              <a:ea typeface="+mn-ea"/>
              <a:cs typeface="+mn-cs"/>
            </a:rPr>
            <a:t>過去からの起債の抑制や、分子要因である一部事務組合への負担金等のうち公債費に充てた額の減</a:t>
          </a:r>
          <a:r>
            <a:rPr lang="ja-JP" altLang="en-US" sz="1400" b="0" i="0" baseline="0">
              <a:latin typeface="+mn-lt"/>
              <a:ea typeface="+mn-ea"/>
              <a:cs typeface="+mn-cs"/>
            </a:rPr>
            <a:t>等</a:t>
          </a:r>
          <a:r>
            <a:rPr lang="ja-JP" altLang="ja-JP" sz="1400" b="0" i="0" baseline="0">
              <a:latin typeface="+mn-lt"/>
              <a:ea typeface="+mn-ea"/>
              <a:cs typeface="+mn-cs"/>
            </a:rPr>
            <a:t>により、実質公債費比率は減傾向にある。今後とも、地方債に依存しない財政運営に努める。</a:t>
          </a:r>
          <a:endParaRPr lang="ja-JP" altLang="ja-JP" sz="1400">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latin typeface="+mn-lt"/>
              <a:ea typeface="+mn-ea"/>
              <a:cs typeface="+mn-cs"/>
            </a:rPr>
            <a:t>分子要因の</a:t>
          </a:r>
          <a:r>
            <a:rPr lang="ja-JP" altLang="ja-JP" sz="1400" b="0" i="0" baseline="0">
              <a:latin typeface="+mn-lt"/>
              <a:ea typeface="+mn-ea"/>
              <a:cs typeface="+mn-cs"/>
            </a:rPr>
            <a:t>一般会計の地方債</a:t>
          </a:r>
          <a:r>
            <a:rPr lang="ja-JP" altLang="en-US" sz="1400" b="0" i="0" baseline="0">
              <a:latin typeface="+mn-lt"/>
              <a:ea typeface="+mn-ea"/>
              <a:cs typeface="+mn-cs"/>
            </a:rPr>
            <a:t>の</a:t>
          </a:r>
          <a:r>
            <a:rPr lang="ja-JP" altLang="ja-JP" sz="1400" b="0" i="0" baseline="0">
              <a:latin typeface="+mn-lt"/>
              <a:ea typeface="+mn-ea"/>
              <a:cs typeface="+mn-cs"/>
            </a:rPr>
            <a:t>現在高</a:t>
          </a:r>
          <a:r>
            <a:rPr lang="ja-JP" altLang="en-US" sz="1400" b="0" i="0" baseline="0">
              <a:latin typeface="+mn-lt"/>
              <a:ea typeface="+mn-ea"/>
              <a:cs typeface="+mn-cs"/>
            </a:rPr>
            <a:t>、</a:t>
          </a:r>
          <a:r>
            <a:rPr lang="ja-JP" altLang="ja-JP" sz="1400" b="0" i="0" baseline="0">
              <a:latin typeface="+mn-lt"/>
              <a:ea typeface="+mn-ea"/>
              <a:cs typeface="+mn-cs"/>
            </a:rPr>
            <a:t>下水道事業会計への繰出金</a:t>
          </a:r>
          <a:r>
            <a:rPr lang="ja-JP" altLang="en-US" sz="1400" b="0" i="0" baseline="0">
              <a:latin typeface="+mn-lt"/>
              <a:ea typeface="+mn-ea"/>
              <a:cs typeface="+mn-cs"/>
            </a:rPr>
            <a:t>、</a:t>
          </a:r>
          <a:r>
            <a:rPr lang="ja-JP" altLang="ja-JP" sz="1400" b="0" i="0" baseline="0">
              <a:latin typeface="+mn-lt"/>
              <a:ea typeface="+mn-ea"/>
              <a:cs typeface="+mn-cs"/>
            </a:rPr>
            <a:t>一部事務組合の地方債の償還に係る負担見込</a:t>
          </a:r>
          <a:r>
            <a:rPr lang="ja-JP" altLang="en-US" sz="1400" b="0" i="0" baseline="0">
              <a:latin typeface="+mn-lt"/>
              <a:ea typeface="+mn-ea"/>
              <a:cs typeface="+mn-cs"/>
            </a:rPr>
            <a:t>額が</a:t>
          </a:r>
          <a:r>
            <a:rPr lang="ja-JP" altLang="ja-JP" sz="1400" b="0" i="0" baseline="0">
              <a:latin typeface="+mn-lt"/>
              <a:ea typeface="+mn-ea"/>
              <a:cs typeface="+mn-cs"/>
            </a:rPr>
            <a:t>減少している</a:t>
          </a:r>
          <a:r>
            <a:rPr lang="ja-JP" altLang="en-US" sz="1400" b="0" i="0" baseline="0">
              <a:latin typeface="+mn-lt"/>
              <a:ea typeface="+mn-ea"/>
              <a:cs typeface="+mn-cs"/>
            </a:rPr>
            <a:t>。</a:t>
          </a:r>
          <a:r>
            <a:rPr lang="ja-JP" altLang="ja-JP" sz="1400" b="0" i="0" baseline="0">
              <a:latin typeface="+mn-lt"/>
              <a:ea typeface="+mn-ea"/>
              <a:cs typeface="+mn-cs"/>
            </a:rPr>
            <a:t>今後も後世への負担を少しでも軽減するよう、新規事業の実施等について総点検を図り、財政の健全化を図る。</a:t>
          </a:r>
          <a:endParaRPr lang="ja-JP" altLang="ja-JP" sz="1400">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23122988</v>
      </c>
      <c r="BO4" s="349"/>
      <c r="BP4" s="349"/>
      <c r="BQ4" s="349"/>
      <c r="BR4" s="349"/>
      <c r="BS4" s="349"/>
      <c r="BT4" s="349"/>
      <c r="BU4" s="350"/>
      <c r="BV4" s="348">
        <v>23079707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9.6999999999999993</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22009949</v>
      </c>
      <c r="BO5" s="386"/>
      <c r="BP5" s="386"/>
      <c r="BQ5" s="386"/>
      <c r="BR5" s="386"/>
      <c r="BS5" s="386"/>
      <c r="BT5" s="386"/>
      <c r="BU5" s="387"/>
      <c r="BV5" s="385">
        <v>22340134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91.5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1113039</v>
      </c>
      <c r="BO6" s="386"/>
      <c r="BP6" s="386"/>
      <c r="BQ6" s="386"/>
      <c r="BR6" s="386"/>
      <c r="BS6" s="386"/>
      <c r="BT6" s="386"/>
      <c r="BU6" s="387"/>
      <c r="BV6" s="385">
        <v>739573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93.5</v>
      </c>
      <c r="CU6" s="423"/>
      <c r="CV6" s="423"/>
      <c r="CW6" s="423"/>
      <c r="CX6" s="423"/>
      <c r="CY6" s="423"/>
      <c r="CZ6" s="423"/>
      <c r="DA6" s="424"/>
      <c r="DB6" s="422">
        <v>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t="s">
        <v>90</v>
      </c>
      <c r="BO7" s="386"/>
      <c r="BP7" s="386"/>
      <c r="BQ7" s="386"/>
      <c r="BR7" s="386"/>
      <c r="BS7" s="386"/>
      <c r="BT7" s="386"/>
      <c r="BU7" s="387"/>
      <c r="BV7" s="385" t="s">
        <v>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11518026</v>
      </c>
      <c r="CU7" s="386"/>
      <c r="CV7" s="386"/>
      <c r="CW7" s="386"/>
      <c r="CX7" s="386"/>
      <c r="CY7" s="386"/>
      <c r="CZ7" s="386"/>
      <c r="DA7" s="387"/>
      <c r="DB7" s="385">
        <v>11626750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1113039</v>
      </c>
      <c r="BO8" s="386"/>
      <c r="BP8" s="386"/>
      <c r="BQ8" s="386"/>
      <c r="BR8" s="386"/>
      <c r="BS8" s="386"/>
      <c r="BT8" s="386"/>
      <c r="BU8" s="387"/>
      <c r="BV8" s="385">
        <v>739573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59796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77</v>
      </c>
      <c r="AV9" s="418"/>
      <c r="AW9" s="418"/>
      <c r="AX9" s="418"/>
      <c r="AY9" s="419" t="s">
        <v>100</v>
      </c>
      <c r="AZ9" s="420"/>
      <c r="BA9" s="420"/>
      <c r="BB9" s="420"/>
      <c r="BC9" s="420"/>
      <c r="BD9" s="420"/>
      <c r="BE9" s="420"/>
      <c r="BF9" s="420"/>
      <c r="BG9" s="420"/>
      <c r="BH9" s="420"/>
      <c r="BI9" s="420"/>
      <c r="BJ9" s="420"/>
      <c r="BK9" s="420"/>
      <c r="BL9" s="420"/>
      <c r="BM9" s="421"/>
      <c r="BN9" s="385">
        <v>373466</v>
      </c>
      <c r="BO9" s="386"/>
      <c r="BP9" s="386"/>
      <c r="BQ9" s="386"/>
      <c r="BR9" s="386"/>
      <c r="BS9" s="386"/>
      <c r="BT9" s="386"/>
      <c r="BU9" s="387"/>
      <c r="BV9" s="385">
        <v>120353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6.9</v>
      </c>
      <c r="CU9" s="383"/>
      <c r="CV9" s="383"/>
      <c r="CW9" s="383"/>
      <c r="CX9" s="383"/>
      <c r="CY9" s="383"/>
      <c r="CZ9" s="383"/>
      <c r="DA9" s="384"/>
      <c r="DB9" s="382">
        <v>7.3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61074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370311</v>
      </c>
      <c r="BO10" s="386"/>
      <c r="BP10" s="386"/>
      <c r="BQ10" s="386"/>
      <c r="BR10" s="386"/>
      <c r="BS10" s="386"/>
      <c r="BT10" s="386"/>
      <c r="BU10" s="387"/>
      <c r="BV10" s="385">
        <v>302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58821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56288</v>
      </c>
      <c r="S13" s="467"/>
      <c r="T13" s="467"/>
      <c r="U13" s="467"/>
      <c r="V13" s="468"/>
      <c r="W13" s="401" t="s">
        <v>123</v>
      </c>
      <c r="X13" s="402"/>
      <c r="Y13" s="402"/>
      <c r="Z13" s="402"/>
      <c r="AA13" s="402"/>
      <c r="AB13" s="392"/>
      <c r="AC13" s="436">
        <v>128</v>
      </c>
      <c r="AD13" s="437"/>
      <c r="AE13" s="437"/>
      <c r="AF13" s="437"/>
      <c r="AG13" s="476"/>
      <c r="AH13" s="436">
        <v>108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673777</v>
      </c>
      <c r="BO13" s="386"/>
      <c r="BP13" s="386"/>
      <c r="BQ13" s="386"/>
      <c r="BR13" s="386"/>
      <c r="BS13" s="386"/>
      <c r="BT13" s="386"/>
      <c r="BU13" s="387"/>
      <c r="BV13" s="385">
        <v>120655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0.5</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59055</v>
      </c>
      <c r="S14" s="467"/>
      <c r="T14" s="467"/>
      <c r="U14" s="467"/>
      <c r="V14" s="468"/>
      <c r="W14" s="375"/>
      <c r="X14" s="376"/>
      <c r="Y14" s="376"/>
      <c r="Z14" s="376"/>
      <c r="AA14" s="376"/>
      <c r="AB14" s="365"/>
      <c r="AC14" s="469">
        <v>0.5</v>
      </c>
      <c r="AD14" s="470"/>
      <c r="AE14" s="470"/>
      <c r="AF14" s="470"/>
      <c r="AG14" s="471"/>
      <c r="AH14" s="469">
        <v>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56640</v>
      </c>
      <c r="S15" s="467"/>
      <c r="T15" s="467"/>
      <c r="U15" s="467"/>
      <c r="V15" s="468"/>
      <c r="W15" s="401" t="s">
        <v>130</v>
      </c>
      <c r="X15" s="402"/>
      <c r="Y15" s="402"/>
      <c r="Z15" s="402"/>
      <c r="AA15" s="402"/>
      <c r="AB15" s="392"/>
      <c r="AC15" s="436">
        <v>6589</v>
      </c>
      <c r="AD15" s="437"/>
      <c r="AE15" s="437"/>
      <c r="AF15" s="437"/>
      <c r="AG15" s="476"/>
      <c r="AH15" s="436">
        <v>7686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6356547</v>
      </c>
      <c r="BO15" s="349"/>
      <c r="BP15" s="349"/>
      <c r="BQ15" s="349"/>
      <c r="BR15" s="349"/>
      <c r="BS15" s="349"/>
      <c r="BT15" s="349"/>
      <c r="BU15" s="350"/>
      <c r="BV15" s="348">
        <v>6317586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25.8</v>
      </c>
      <c r="AD16" s="470"/>
      <c r="AE16" s="470"/>
      <c r="AF16" s="470"/>
      <c r="AG16" s="471"/>
      <c r="AH16" s="469">
        <v>26.4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8555214</v>
      </c>
      <c r="BO16" s="386"/>
      <c r="BP16" s="386"/>
      <c r="BQ16" s="386"/>
      <c r="BR16" s="386"/>
      <c r="BS16" s="386"/>
      <c r="BT16" s="386"/>
      <c r="BU16" s="387"/>
      <c r="BV16" s="385">
        <v>8711866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18795</v>
      </c>
      <c r="AD17" s="437"/>
      <c r="AE17" s="437"/>
      <c r="AF17" s="437"/>
      <c r="AG17" s="476"/>
      <c r="AH17" s="436">
        <v>20108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8211749</v>
      </c>
      <c r="BO17" s="386"/>
      <c r="BP17" s="386"/>
      <c r="BQ17" s="386"/>
      <c r="BR17" s="386"/>
      <c r="BS17" s="386"/>
      <c r="BT17" s="386"/>
      <c r="BU17" s="387"/>
      <c r="BV17" s="385">
        <v>8156542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10.24</v>
      </c>
      <c r="M18" s="498"/>
      <c r="N18" s="498"/>
      <c r="O18" s="498"/>
      <c r="P18" s="498"/>
      <c r="Q18" s="498"/>
      <c r="R18" s="499"/>
      <c r="S18" s="499"/>
      <c r="T18" s="499"/>
      <c r="U18" s="499"/>
      <c r="V18" s="500"/>
      <c r="W18" s="403"/>
      <c r="X18" s="404"/>
      <c r="Y18" s="404"/>
      <c r="Z18" s="404"/>
      <c r="AA18" s="404"/>
      <c r="AB18" s="395"/>
      <c r="AC18" s="501">
        <v>73.7</v>
      </c>
      <c r="AD18" s="502"/>
      <c r="AE18" s="502"/>
      <c r="AF18" s="502"/>
      <c r="AG18" s="503"/>
      <c r="AH18" s="501">
        <v>69.099999999999994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11375367</v>
      </c>
      <c r="BO18" s="386"/>
      <c r="BP18" s="386"/>
      <c r="BQ18" s="386"/>
      <c r="BR18" s="386"/>
      <c r="BS18" s="386"/>
      <c r="BT18" s="386"/>
      <c r="BU18" s="387"/>
      <c r="BV18" s="385">
        <v>11575891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5839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15109864</v>
      </c>
      <c r="BO19" s="386"/>
      <c r="BP19" s="386"/>
      <c r="BQ19" s="386"/>
      <c r="BR19" s="386"/>
      <c r="BS19" s="386"/>
      <c r="BT19" s="386"/>
      <c r="BU19" s="387"/>
      <c r="BV19" s="385">
        <v>15003616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27045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8261442</v>
      </c>
      <c r="BO23" s="386"/>
      <c r="BP23" s="386"/>
      <c r="BQ23" s="386"/>
      <c r="BR23" s="386"/>
      <c r="BS23" s="386"/>
      <c r="BT23" s="386"/>
      <c r="BU23" s="387"/>
      <c r="BV23" s="385">
        <v>8730065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8580</v>
      </c>
      <c r="R24" s="437"/>
      <c r="S24" s="437"/>
      <c r="T24" s="437"/>
      <c r="U24" s="437"/>
      <c r="V24" s="476"/>
      <c r="W24" s="531"/>
      <c r="X24" s="519"/>
      <c r="Y24" s="520"/>
      <c r="Z24" s="435" t="s">
        <v>154</v>
      </c>
      <c r="AA24" s="415"/>
      <c r="AB24" s="415"/>
      <c r="AC24" s="415"/>
      <c r="AD24" s="415"/>
      <c r="AE24" s="415"/>
      <c r="AF24" s="415"/>
      <c r="AG24" s="416"/>
      <c r="AH24" s="436">
        <v>334</v>
      </c>
      <c r="AI24" s="437"/>
      <c r="AJ24" s="437"/>
      <c r="AK24" s="437"/>
      <c r="AL24" s="476"/>
      <c r="AM24" s="436">
        <v>1096522</v>
      </c>
      <c r="AN24" s="437"/>
      <c r="AO24" s="437"/>
      <c r="AP24" s="437"/>
      <c r="AQ24" s="437"/>
      <c r="AR24" s="476"/>
      <c r="AS24" s="436">
        <v>3283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6929845</v>
      </c>
      <c r="BO24" s="386"/>
      <c r="BP24" s="386"/>
      <c r="BQ24" s="386"/>
      <c r="BR24" s="386"/>
      <c r="BS24" s="386"/>
      <c r="BT24" s="386"/>
      <c r="BU24" s="387"/>
      <c r="BV24" s="385">
        <v>7229472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7370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3463819</v>
      </c>
      <c r="BO25" s="349"/>
      <c r="BP25" s="349"/>
      <c r="BQ25" s="349"/>
      <c r="BR25" s="349"/>
      <c r="BS25" s="349"/>
      <c r="BT25" s="349"/>
      <c r="BU25" s="350"/>
      <c r="BV25" s="348">
        <v>1942308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6920</v>
      </c>
      <c r="R26" s="437"/>
      <c r="S26" s="437"/>
      <c r="T26" s="437"/>
      <c r="U26" s="437"/>
      <c r="V26" s="476"/>
      <c r="W26" s="531"/>
      <c r="X26" s="519"/>
      <c r="Y26" s="520"/>
      <c r="Z26" s="435" t="s">
        <v>160</v>
      </c>
      <c r="AA26" s="539"/>
      <c r="AB26" s="539"/>
      <c r="AC26" s="539"/>
      <c r="AD26" s="539"/>
      <c r="AE26" s="539"/>
      <c r="AF26" s="539"/>
      <c r="AG26" s="540"/>
      <c r="AH26" s="436">
        <v>22</v>
      </c>
      <c r="AI26" s="437"/>
      <c r="AJ26" s="437"/>
      <c r="AK26" s="437"/>
      <c r="AL26" s="476"/>
      <c r="AM26" s="436">
        <v>75768</v>
      </c>
      <c r="AN26" s="437"/>
      <c r="AO26" s="437"/>
      <c r="AP26" s="437"/>
      <c r="AQ26" s="437"/>
      <c r="AR26" s="476"/>
      <c r="AS26" s="436">
        <v>3444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5270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9351</v>
      </c>
      <c r="AN27" s="437"/>
      <c r="AO27" s="437"/>
      <c r="AP27" s="437"/>
      <c r="AQ27" s="437"/>
      <c r="AR27" s="476"/>
      <c r="AS27" s="436">
        <v>4676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4710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1942923</v>
      </c>
      <c r="BO28" s="349"/>
      <c r="BP28" s="349"/>
      <c r="BQ28" s="349"/>
      <c r="BR28" s="349"/>
      <c r="BS28" s="349"/>
      <c r="BT28" s="349"/>
      <c r="BU28" s="350"/>
      <c r="BV28" s="348">
        <v>1642612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18</v>
      </c>
      <c r="M29" s="437"/>
      <c r="N29" s="437"/>
      <c r="O29" s="437"/>
      <c r="P29" s="476"/>
      <c r="Q29" s="436">
        <v>4470</v>
      </c>
      <c r="R29" s="437"/>
      <c r="S29" s="437"/>
      <c r="T29" s="437"/>
      <c r="U29" s="437"/>
      <c r="V29" s="476"/>
      <c r="W29" s="531"/>
      <c r="X29" s="519"/>
      <c r="Y29" s="520"/>
      <c r="Z29" s="435" t="s">
        <v>170</v>
      </c>
      <c r="AA29" s="415"/>
      <c r="AB29" s="415"/>
      <c r="AC29" s="415"/>
      <c r="AD29" s="415"/>
      <c r="AE29" s="415"/>
      <c r="AF29" s="415"/>
      <c r="AG29" s="416"/>
      <c r="AH29" s="436">
        <v>336</v>
      </c>
      <c r="AI29" s="437"/>
      <c r="AJ29" s="437"/>
      <c r="AK29" s="437"/>
      <c r="AL29" s="476"/>
      <c r="AM29" s="436">
        <v>1105873</v>
      </c>
      <c r="AN29" s="437"/>
      <c r="AO29" s="437"/>
      <c r="AP29" s="437"/>
      <c r="AQ29" s="437"/>
      <c r="AR29" s="476"/>
      <c r="AS29" s="436">
        <v>3291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103.3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4808033</v>
      </c>
      <c r="BO30" s="553"/>
      <c r="BP30" s="553"/>
      <c r="BQ30" s="553"/>
      <c r="BR30" s="553"/>
      <c r="BS30" s="553"/>
      <c r="BT30" s="553"/>
      <c r="BU30" s="554"/>
      <c r="BV30" s="552">
        <v>4658615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福生市国民健康保険特別会計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福生市下水道事業会計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福生病院組合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福生市土地開発公社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福生市介護保険特別会計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東京たま広域資源循環組合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福生市後期高齢者医療特別会計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西多摩衛生組合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瑞穂斎場組合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東京市町村総合事務組合（一般会計）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東京市町村総合事務組合（交通災害共済事業特別会計）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東京都市町村議会議員公務災害補償等組合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東京都市町村職員退職手当組合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東京都後期高齢者医療広域連合（一般会計）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15</v>
      </c>
      <c r="BX43" s="564"/>
      <c r="BY43" s="565" t="str">
        <f>IF('各会計、関係団体の財政状況及び健全化判断比率'!B77="","",'各会計、関係団体の財政状況及び健全化判断比率'!B77)</f>
        <v>東京都後期高齢者医療広域連合（後期高齢者医療特別会計）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election activeCell="J73" sqref="J7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67" t="s">
        <v>23</v>
      </c>
      <c r="C41" s="1168"/>
      <c r="D41" s="81"/>
      <c r="E41" s="1173" t="s">
        <v>24</v>
      </c>
      <c r="F41" s="1173"/>
      <c r="G41" s="1173"/>
      <c r="H41" s="1174"/>
      <c r="I41" s="82">
        <v>10376</v>
      </c>
      <c r="J41" s="83">
        <v>9589</v>
      </c>
      <c r="K41" s="83">
        <v>9006</v>
      </c>
      <c r="L41" s="83">
        <v>8730</v>
      </c>
      <c r="M41" s="84">
        <v>8261</v>
      </c>
    </row>
    <row r="42" spans="2:13" ht="27.75" customHeight="1" x14ac:dyDescent="0.15">
      <c r="B42" s="1169"/>
      <c r="C42" s="1170"/>
      <c r="D42" s="85"/>
      <c r="E42" s="1175" t="s">
        <v>25</v>
      </c>
      <c r="F42" s="1175"/>
      <c r="G42" s="1175"/>
      <c r="H42" s="1176"/>
      <c r="I42" s="86">
        <v>1419</v>
      </c>
      <c r="J42" s="87">
        <v>1387</v>
      </c>
      <c r="K42" s="87">
        <v>1352</v>
      </c>
      <c r="L42" s="87">
        <v>1288</v>
      </c>
      <c r="M42" s="88">
        <v>1447</v>
      </c>
    </row>
    <row r="43" spans="2:13" ht="27.75" customHeight="1" x14ac:dyDescent="0.15">
      <c r="B43" s="1169"/>
      <c r="C43" s="1170"/>
      <c r="D43" s="85"/>
      <c r="E43" s="1175" t="s">
        <v>26</v>
      </c>
      <c r="F43" s="1175"/>
      <c r="G43" s="1175"/>
      <c r="H43" s="1176"/>
      <c r="I43" s="86">
        <v>2872</v>
      </c>
      <c r="J43" s="87">
        <v>2310</v>
      </c>
      <c r="K43" s="87">
        <v>1887</v>
      </c>
      <c r="L43" s="87">
        <v>1289</v>
      </c>
      <c r="M43" s="88">
        <v>1151</v>
      </c>
    </row>
    <row r="44" spans="2:13" ht="27.75" customHeight="1" x14ac:dyDescent="0.15">
      <c r="B44" s="1169"/>
      <c r="C44" s="1170"/>
      <c r="D44" s="85"/>
      <c r="E44" s="1175" t="s">
        <v>27</v>
      </c>
      <c r="F44" s="1175"/>
      <c r="G44" s="1175"/>
      <c r="H44" s="1176"/>
      <c r="I44" s="86">
        <v>7580</v>
      </c>
      <c r="J44" s="87">
        <v>5623</v>
      </c>
      <c r="K44" s="87">
        <v>4161</v>
      </c>
      <c r="L44" s="87">
        <v>3703</v>
      </c>
      <c r="M44" s="88">
        <v>3525</v>
      </c>
    </row>
    <row r="45" spans="2:13" ht="27.75" customHeight="1" x14ac:dyDescent="0.15">
      <c r="B45" s="1169"/>
      <c r="C45" s="1170"/>
      <c r="D45" s="85"/>
      <c r="E45" s="1175" t="s">
        <v>28</v>
      </c>
      <c r="F45" s="1175"/>
      <c r="G45" s="1175"/>
      <c r="H45" s="1176"/>
      <c r="I45" s="86">
        <v>4194</v>
      </c>
      <c r="J45" s="87">
        <v>4035</v>
      </c>
      <c r="K45" s="87">
        <v>3839</v>
      </c>
      <c r="L45" s="87">
        <v>3861</v>
      </c>
      <c r="M45" s="88">
        <v>3717</v>
      </c>
    </row>
    <row r="46" spans="2:13" ht="27.75" customHeight="1" x14ac:dyDescent="0.15">
      <c r="B46" s="1169"/>
      <c r="C46" s="1170"/>
      <c r="D46" s="85"/>
      <c r="E46" s="1175" t="s">
        <v>29</v>
      </c>
      <c r="F46" s="1175"/>
      <c r="G46" s="1175"/>
      <c r="H46" s="1176"/>
      <c r="I46" s="86" t="s">
        <v>473</v>
      </c>
      <c r="J46" s="87" t="s">
        <v>473</v>
      </c>
      <c r="K46" s="87" t="s">
        <v>473</v>
      </c>
      <c r="L46" s="87" t="s">
        <v>473</v>
      </c>
      <c r="M46" s="88" t="s">
        <v>473</v>
      </c>
    </row>
    <row r="47" spans="2:13" ht="27.75" customHeight="1" x14ac:dyDescent="0.15">
      <c r="B47" s="1169"/>
      <c r="C47" s="1170"/>
      <c r="D47" s="85"/>
      <c r="E47" s="1175" t="s">
        <v>30</v>
      </c>
      <c r="F47" s="1175"/>
      <c r="G47" s="1175"/>
      <c r="H47" s="1176"/>
      <c r="I47" s="86" t="s">
        <v>473</v>
      </c>
      <c r="J47" s="87" t="s">
        <v>473</v>
      </c>
      <c r="K47" s="87" t="s">
        <v>473</v>
      </c>
      <c r="L47" s="87" t="s">
        <v>473</v>
      </c>
      <c r="M47" s="88" t="s">
        <v>473</v>
      </c>
    </row>
    <row r="48" spans="2:13" ht="27.75" customHeight="1" x14ac:dyDescent="0.15">
      <c r="B48" s="1171"/>
      <c r="C48" s="1172"/>
      <c r="D48" s="85"/>
      <c r="E48" s="1175" t="s">
        <v>31</v>
      </c>
      <c r="F48" s="1175"/>
      <c r="G48" s="1175"/>
      <c r="H48" s="1176"/>
      <c r="I48" s="86" t="s">
        <v>473</v>
      </c>
      <c r="J48" s="87" t="s">
        <v>473</v>
      </c>
      <c r="K48" s="87" t="s">
        <v>473</v>
      </c>
      <c r="L48" s="87" t="s">
        <v>473</v>
      </c>
      <c r="M48" s="88" t="s">
        <v>473</v>
      </c>
    </row>
    <row r="49" spans="2:13" ht="27.75" customHeight="1" x14ac:dyDescent="0.15">
      <c r="B49" s="1177" t="s">
        <v>32</v>
      </c>
      <c r="C49" s="1178"/>
      <c r="D49" s="89"/>
      <c r="E49" s="1175" t="s">
        <v>33</v>
      </c>
      <c r="F49" s="1175"/>
      <c r="G49" s="1175"/>
      <c r="H49" s="1176"/>
      <c r="I49" s="86">
        <v>5280</v>
      </c>
      <c r="J49" s="87">
        <v>5293</v>
      </c>
      <c r="K49" s="87">
        <v>5414</v>
      </c>
      <c r="L49" s="87">
        <v>5362</v>
      </c>
      <c r="M49" s="88">
        <v>4655</v>
      </c>
    </row>
    <row r="50" spans="2:13" ht="27.75" customHeight="1" x14ac:dyDescent="0.15">
      <c r="B50" s="1169"/>
      <c r="C50" s="1170"/>
      <c r="D50" s="85"/>
      <c r="E50" s="1175" t="s">
        <v>34</v>
      </c>
      <c r="F50" s="1175"/>
      <c r="G50" s="1175"/>
      <c r="H50" s="1176"/>
      <c r="I50" s="86">
        <v>4641</v>
      </c>
      <c r="J50" s="87">
        <v>4237</v>
      </c>
      <c r="K50" s="87">
        <v>3963</v>
      </c>
      <c r="L50" s="87">
        <v>4095</v>
      </c>
      <c r="M50" s="88">
        <v>3868</v>
      </c>
    </row>
    <row r="51" spans="2:13" ht="27.75" customHeight="1" x14ac:dyDescent="0.15">
      <c r="B51" s="1171"/>
      <c r="C51" s="1172"/>
      <c r="D51" s="85"/>
      <c r="E51" s="1175" t="s">
        <v>35</v>
      </c>
      <c r="F51" s="1175"/>
      <c r="G51" s="1175"/>
      <c r="H51" s="1176"/>
      <c r="I51" s="86">
        <v>13487</v>
      </c>
      <c r="J51" s="87">
        <v>13423</v>
      </c>
      <c r="K51" s="87">
        <v>13503</v>
      </c>
      <c r="L51" s="87">
        <v>13605</v>
      </c>
      <c r="M51" s="88">
        <v>13689</v>
      </c>
    </row>
    <row r="52" spans="2:13" ht="27.75" customHeight="1" thickBot="1" x14ac:dyDescent="0.2">
      <c r="B52" s="1179" t="s">
        <v>36</v>
      </c>
      <c r="C52" s="1180"/>
      <c r="D52" s="90"/>
      <c r="E52" s="1181" t="s">
        <v>37</v>
      </c>
      <c r="F52" s="1181"/>
      <c r="G52" s="1181"/>
      <c r="H52" s="1182"/>
      <c r="I52" s="91">
        <v>3032</v>
      </c>
      <c r="J52" s="92">
        <v>-11</v>
      </c>
      <c r="K52" s="92">
        <v>-2635</v>
      </c>
      <c r="L52" s="92">
        <v>-4191</v>
      </c>
      <c r="M52" s="93">
        <v>-4110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22347</v>
      </c>
      <c r="E3" s="116"/>
      <c r="F3" s="117">
        <v>38558</v>
      </c>
      <c r="G3" s="118"/>
      <c r="H3" s="119"/>
    </row>
    <row r="4" spans="1:8" x14ac:dyDescent="0.15">
      <c r="A4" s="120"/>
      <c r="B4" s="121"/>
      <c r="C4" s="122"/>
      <c r="D4" s="123">
        <v>12426</v>
      </c>
      <c r="E4" s="124"/>
      <c r="F4" s="125">
        <v>24217</v>
      </c>
      <c r="G4" s="126"/>
      <c r="H4" s="127"/>
    </row>
    <row r="5" spans="1:8" x14ac:dyDescent="0.15">
      <c r="A5" s="108" t="s">
        <v>506</v>
      </c>
      <c r="B5" s="113"/>
      <c r="C5" s="114"/>
      <c r="D5" s="115">
        <v>19334</v>
      </c>
      <c r="E5" s="116"/>
      <c r="F5" s="117">
        <v>40203</v>
      </c>
      <c r="G5" s="118"/>
      <c r="H5" s="119"/>
    </row>
    <row r="6" spans="1:8" x14ac:dyDescent="0.15">
      <c r="A6" s="120"/>
      <c r="B6" s="121"/>
      <c r="C6" s="122"/>
      <c r="D6" s="123">
        <v>15608</v>
      </c>
      <c r="E6" s="124"/>
      <c r="F6" s="125">
        <v>23352</v>
      </c>
      <c r="G6" s="126"/>
      <c r="H6" s="127"/>
    </row>
    <row r="7" spans="1:8" x14ac:dyDescent="0.15">
      <c r="A7" s="108" t="s">
        <v>507</v>
      </c>
      <c r="B7" s="113"/>
      <c r="C7" s="114"/>
      <c r="D7" s="115">
        <v>15751</v>
      </c>
      <c r="E7" s="116"/>
      <c r="F7" s="117">
        <v>47569</v>
      </c>
      <c r="G7" s="118"/>
      <c r="H7" s="119"/>
    </row>
    <row r="8" spans="1:8" x14ac:dyDescent="0.15">
      <c r="A8" s="120"/>
      <c r="B8" s="121"/>
      <c r="C8" s="122"/>
      <c r="D8" s="123">
        <v>10200</v>
      </c>
      <c r="E8" s="124"/>
      <c r="F8" s="125">
        <v>26255</v>
      </c>
      <c r="G8" s="126"/>
      <c r="H8" s="127"/>
    </row>
    <row r="9" spans="1:8" x14ac:dyDescent="0.15">
      <c r="A9" s="108" t="s">
        <v>508</v>
      </c>
      <c r="B9" s="113"/>
      <c r="C9" s="114"/>
      <c r="D9" s="115">
        <v>29386</v>
      </c>
      <c r="E9" s="116"/>
      <c r="F9" s="117">
        <v>50880</v>
      </c>
      <c r="G9" s="118"/>
      <c r="H9" s="119"/>
    </row>
    <row r="10" spans="1:8" x14ac:dyDescent="0.15">
      <c r="A10" s="120"/>
      <c r="B10" s="121"/>
      <c r="C10" s="122"/>
      <c r="D10" s="123">
        <v>21168</v>
      </c>
      <c r="E10" s="124"/>
      <c r="F10" s="125">
        <v>26879</v>
      </c>
      <c r="G10" s="126"/>
      <c r="H10" s="127"/>
    </row>
    <row r="11" spans="1:8" x14ac:dyDescent="0.15">
      <c r="A11" s="108" t="s">
        <v>509</v>
      </c>
      <c r="B11" s="113"/>
      <c r="C11" s="114"/>
      <c r="D11" s="115">
        <v>18755</v>
      </c>
      <c r="E11" s="116"/>
      <c r="F11" s="117">
        <v>63956</v>
      </c>
      <c r="G11" s="118"/>
      <c r="H11" s="119"/>
    </row>
    <row r="12" spans="1:8" x14ac:dyDescent="0.15">
      <c r="A12" s="120"/>
      <c r="B12" s="121"/>
      <c r="C12" s="128"/>
      <c r="D12" s="123">
        <v>10841</v>
      </c>
      <c r="E12" s="124"/>
      <c r="F12" s="125">
        <v>29239</v>
      </c>
      <c r="G12" s="126"/>
      <c r="H12" s="127"/>
    </row>
    <row r="13" spans="1:8" x14ac:dyDescent="0.15">
      <c r="A13" s="108"/>
      <c r="B13" s="113"/>
      <c r="C13" s="129"/>
      <c r="D13" s="130">
        <v>21115</v>
      </c>
      <c r="E13" s="131"/>
      <c r="F13" s="132">
        <v>48233</v>
      </c>
      <c r="G13" s="133"/>
      <c r="H13" s="119"/>
    </row>
    <row r="14" spans="1:8" x14ac:dyDescent="0.15">
      <c r="A14" s="120"/>
      <c r="B14" s="121"/>
      <c r="C14" s="122"/>
      <c r="D14" s="123">
        <v>14049</v>
      </c>
      <c r="E14" s="124"/>
      <c r="F14" s="125">
        <v>25988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2.06</v>
      </c>
      <c r="C19" s="134">
        <f>ROUND(VALUE(SUBSTITUTE(実質収支比率等に係る経年分析!G$48,"▲","-")),2)</f>
        <v>2.67</v>
      </c>
      <c r="D19" s="134">
        <f>ROUND(VALUE(SUBSTITUTE(実質収支比率等に係る経年分析!H$48,"▲","-")),2)</f>
        <v>5.29</v>
      </c>
      <c r="E19" s="134">
        <f>ROUND(VALUE(SUBSTITUTE(実質収支比率等に係る経年分析!I$48,"▲","-")),2)</f>
        <v>6.36</v>
      </c>
      <c r="F19" s="134">
        <f>ROUND(VALUE(SUBSTITUTE(実質収支比率等に係る経年分析!J$48,"▲","-")),2)</f>
        <v>9.66</v>
      </c>
    </row>
    <row r="20" spans="1:11" x14ac:dyDescent="0.15">
      <c r="A20" s="134" t="s">
        <v>42</v>
      </c>
      <c r="B20" s="134">
        <f>ROUND(VALUE(SUBSTITUTE(実質収支比率等に係る経年分析!F$47,"▲","-")),2)</f>
        <v>14.14</v>
      </c>
      <c r="C20" s="134">
        <f>ROUND(VALUE(SUBSTITUTE(実質収支比率等に係る経年分析!G$47,"▲","-")),2)</f>
        <v>13.81</v>
      </c>
      <c r="D20" s="134">
        <f>ROUND(VALUE(SUBSTITUTE(実質収支比率等に係る経年分析!H$47,"▲","-")),2)</f>
        <v>14.04</v>
      </c>
      <c r="E20" s="134">
        <f>ROUND(VALUE(SUBSTITUTE(実質収支比率等に係る経年分析!I$47,"▲","-")),2)</f>
        <v>14.13</v>
      </c>
      <c r="F20" s="134">
        <f>ROUND(VALUE(SUBSTITUTE(実質収支比率等に係る経年分析!J$47,"▲","-")),2)</f>
        <v>16.87</v>
      </c>
    </row>
    <row r="21" spans="1:11" x14ac:dyDescent="0.15">
      <c r="A21" s="134" t="s">
        <v>43</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0.66</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1.04</v>
      </c>
      <c r="F21" s="134">
        <f>IF(ISNUMBER(VALUE(SUBSTITUTE(実質収支比率等に係る経年分析!J$49,"▲","-"))),ROUND(VALUE(SUBSTITUTE(実質収支比率等に係る経年分析!J$49,"▲","-")),2),NA())</f>
        <v>5.85</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福生市後期高齢者医療特別会計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x14ac:dyDescent="0.15">
      <c r="A33" s="135" t="str">
        <f>IF(連結実質赤字比率に係る赤字・黒字の構成分析!C$37="",NA(),連結実質赤字比率に係る赤字・黒字の構成分析!C$37)</f>
        <v>福生市介護保険特別会計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x14ac:dyDescent="0.15">
      <c r="A34" s="135" t="str">
        <f>IF(連結実質赤字比率に係る赤字・黒字の構成分析!C$36="",NA(),連結実質赤字比率に係る赤字・黒字の構成分析!C$36)</f>
        <v>福生市下水道事業会計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x14ac:dyDescent="0.15">
      <c r="A35" s="135" t="str">
        <f>IF(連結実質赤字比率に係る赤字・黒字の構成分析!C$35="",NA(),連結実質赤字比率に係る赤字・黒字の構成分析!C$35)</f>
        <v>福生市国民健康保険特別会計</v>
      </c>
      <c r="B35" s="135">
        <f>IF(ROUND(VALUE(SUBSTITUTE(連結実質赤字比率に係る赤字・黒字の構成分析!F$35,"▲", "-")), 2) &lt; 0, ABS(ROUND(VALUE(SUBSTITUTE(連結実質赤字比率に係る赤字・黒字の構成分析!F$35,"▲", "-")), 2)), NA())</f>
        <v>0.35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1.56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0.11</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9.66</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2110</v>
      </c>
      <c r="E42" s="136"/>
      <c r="F42" s="136"/>
      <c r="G42" s="136">
        <f>'実質公債費比率（分子）の構造'!L$52</f>
        <v>2155</v>
      </c>
      <c r="H42" s="136"/>
      <c r="I42" s="136"/>
      <c r="J42" s="136">
        <f>'実質公債費比率（分子）の構造'!M$52</f>
        <v>2003</v>
      </c>
      <c r="K42" s="136"/>
      <c r="L42" s="136"/>
      <c r="M42" s="136">
        <f>'実質公債費比率（分子）の構造'!N$52</f>
        <v>1784</v>
      </c>
      <c r="N42" s="136"/>
      <c r="O42" s="136"/>
      <c r="P42" s="136">
        <f>'実質公債費比率（分子）の構造'!O$52</f>
        <v>1721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69</v>
      </c>
      <c r="C44" s="136"/>
      <c r="D44" s="136"/>
      <c r="E44" s="136">
        <f>'実質公債費比率（分子）の構造'!L$50</f>
        <v>68</v>
      </c>
      <c r="F44" s="136"/>
      <c r="G44" s="136"/>
      <c r="H44" s="136">
        <f>'実質公債費比率（分子）の構造'!M$50</f>
        <v>69</v>
      </c>
      <c r="I44" s="136"/>
      <c r="J44" s="136"/>
      <c r="K44" s="136">
        <f>'実質公債費比率（分子）の構造'!N$50</f>
        <v>67</v>
      </c>
      <c r="L44" s="136"/>
      <c r="M44" s="136"/>
      <c r="N44" s="136">
        <f>'実質公債費比率（分子）の構造'!O$50</f>
        <v>66</v>
      </c>
      <c r="O44" s="136"/>
      <c r="P44" s="136"/>
    </row>
    <row r="45" spans="1:16" x14ac:dyDescent="0.15">
      <c r="A45" s="136" t="s">
        <v>53</v>
      </c>
      <c r="B45" s="136">
        <f>'実質公債費比率（分子）の構造'!K$49</f>
        <v>712</v>
      </c>
      <c r="C45" s="136"/>
      <c r="D45" s="136"/>
      <c r="E45" s="136">
        <f>'実質公債費比率（分子）の構造'!L$49</f>
        <v>816</v>
      </c>
      <c r="F45" s="136"/>
      <c r="G45" s="136"/>
      <c r="H45" s="136">
        <f>'実質公債費比率（分子）の構造'!M$49</f>
        <v>687</v>
      </c>
      <c r="I45" s="136"/>
      <c r="J45" s="136"/>
      <c r="K45" s="136">
        <f>'実質公債費比率（分子）の構造'!N$49</f>
        <v>532</v>
      </c>
      <c r="L45" s="136"/>
      <c r="M45" s="136"/>
      <c r="N45" s="136">
        <f>'実質公債費比率（分子）の構造'!O$49</f>
        <v>364</v>
      </c>
      <c r="O45" s="136"/>
      <c r="P45" s="136"/>
    </row>
    <row r="46" spans="1:16" x14ac:dyDescent="0.15">
      <c r="A46" s="136" t="s">
        <v>54</v>
      </c>
      <c r="B46" s="136">
        <f>'実質公債費比率（分子）の構造'!K$48</f>
        <v>373</v>
      </c>
      <c r="C46" s="136"/>
      <c r="D46" s="136"/>
      <c r="E46" s="136">
        <f>'実質公債費比率（分子）の構造'!L$48</f>
        <v>273</v>
      </c>
      <c r="F46" s="136"/>
      <c r="G46" s="136"/>
      <c r="H46" s="136">
        <f>'実質公債費比率（分子）の構造'!M$48</f>
        <v>178</v>
      </c>
      <c r="I46" s="136"/>
      <c r="J46" s="136"/>
      <c r="K46" s="136">
        <f>'実質公債費比率（分子）の構造'!N$48</f>
        <v>108</v>
      </c>
      <c r="L46" s="136"/>
      <c r="M46" s="136"/>
      <c r="N46" s="136">
        <f>'実質公債費比率（分子）の構造'!O$48</f>
        <v>165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1267</v>
      </c>
      <c r="C49" s="136"/>
      <c r="D49" s="136"/>
      <c r="E49" s="136">
        <f>'実質公債費比率（分子）の構造'!L$45</f>
        <v>1275</v>
      </c>
      <c r="F49" s="136"/>
      <c r="G49" s="136"/>
      <c r="H49" s="136">
        <f>'実質公債費比率（分子）の構造'!M$45</f>
        <v>1222</v>
      </c>
      <c r="I49" s="136"/>
      <c r="J49" s="136"/>
      <c r="K49" s="136">
        <f>'実質公債費比率（分子）の構造'!N$45</f>
        <v>1137</v>
      </c>
      <c r="L49" s="136"/>
      <c r="M49" s="136"/>
      <c r="N49" s="136">
        <f>'実質公債費比率（分子）の構造'!O$45</f>
        <v>1091</v>
      </c>
      <c r="O49" s="136"/>
      <c r="P49" s="136"/>
    </row>
    <row r="50" spans="1:16" x14ac:dyDescent="0.15">
      <c r="A50" s="136" t="s">
        <v>58</v>
      </c>
      <c r="B50" s="136" t="e">
        <f>NA()</f>
        <v>#N/A</v>
      </c>
      <c r="C50" s="136">
        <f>IF(ISNUMBER('実質公債費比率（分子）の構造'!K$53),'実質公債費比率（分子）の構造'!K$53,NA())</f>
        <v>311</v>
      </c>
      <c r="D50" s="136" t="e">
        <f>NA()</f>
        <v>#N/A</v>
      </c>
      <c r="E50" s="136" t="e">
        <f>NA()</f>
        <v>#N/A</v>
      </c>
      <c r="F50" s="136">
        <f>IF(ISNUMBER('実質公債費比率（分子）の構造'!L$53),'実質公債費比率（分子）の構造'!L$53,NA())</f>
        <v>277</v>
      </c>
      <c r="G50" s="136" t="e">
        <f>NA()</f>
        <v>#N/A</v>
      </c>
      <c r="H50" s="136" t="e">
        <f>NA()</f>
        <v>#N/A</v>
      </c>
      <c r="I50" s="136">
        <f>IF(ISNUMBER('実質公債費比率（分子）の構造'!M$53),'実質公債費比率（分子）の構造'!M$53,NA())</f>
        <v>153</v>
      </c>
      <c r="J50" s="136" t="e">
        <f>NA()</f>
        <v>#N/A</v>
      </c>
      <c r="K50" s="136" t="e">
        <f>NA()</f>
        <v>#N/A</v>
      </c>
      <c r="L50" s="136">
        <f>IF(ISNUMBER('実質公債費比率（分子）の構造'!N$53),'実質公債費比率（分子）の構造'!N$53,NA())</f>
        <v>60</v>
      </c>
      <c r="M50" s="136" t="e">
        <f>NA()</f>
        <v>#N/A</v>
      </c>
      <c r="N50" s="136" t="e">
        <f>NA()</f>
        <v>#N/A</v>
      </c>
      <c r="O50" s="136">
        <f>IF(ISNUMBER('実質公債費比率（分子）の構造'!O$53),'実質公債費比率（分子）の構造'!O$53,NA())</f>
        <v>-35</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13487</v>
      </c>
      <c r="E56" s="135"/>
      <c r="F56" s="135"/>
      <c r="G56" s="135">
        <f>'将来負担比率（分子）の構造'!J$51</f>
        <v>13423</v>
      </c>
      <c r="H56" s="135"/>
      <c r="I56" s="135"/>
      <c r="J56" s="135">
        <f>'将来負担比率（分子）の構造'!K$51</f>
        <v>13503</v>
      </c>
      <c r="K56" s="135"/>
      <c r="L56" s="135"/>
      <c r="M56" s="135">
        <f>'将来負担比率（分子）の構造'!L$51</f>
        <v>13605</v>
      </c>
      <c r="N56" s="135"/>
      <c r="O56" s="135"/>
      <c r="P56" s="135">
        <f>'将来負担比率（分子）の構造'!M$51</f>
        <v>13689</v>
      </c>
    </row>
    <row r="57" spans="1:16" x14ac:dyDescent="0.15">
      <c r="A57" s="135" t="s">
        <v>34</v>
      </c>
      <c r="B57" s="135"/>
      <c r="C57" s="135"/>
      <c r="D57" s="135">
        <f>'将来負担比率（分子）の構造'!I$50</f>
        <v>4641</v>
      </c>
      <c r="E57" s="135"/>
      <c r="F57" s="135"/>
      <c r="G57" s="135">
        <f>'将来負担比率（分子）の構造'!J$50</f>
        <v>4237</v>
      </c>
      <c r="H57" s="135"/>
      <c r="I57" s="135"/>
      <c r="J57" s="135">
        <f>'将来負担比率（分子）の構造'!K$50</f>
        <v>3963</v>
      </c>
      <c r="K57" s="135"/>
      <c r="L57" s="135"/>
      <c r="M57" s="135">
        <f>'将来負担比率（分子）の構造'!L$50</f>
        <v>4095</v>
      </c>
      <c r="N57" s="135"/>
      <c r="O57" s="135"/>
      <c r="P57" s="135">
        <f>'将来負担比率（分子）の構造'!M$50</f>
        <v>3868</v>
      </c>
    </row>
    <row r="58" spans="1:16" x14ac:dyDescent="0.15">
      <c r="A58" s="135" t="s">
        <v>33</v>
      </c>
      <c r="B58" s="135"/>
      <c r="C58" s="135"/>
      <c r="D58" s="135">
        <f>'将来負担比率（分子）の構造'!I$49</f>
        <v>5280</v>
      </c>
      <c r="E58" s="135"/>
      <c r="F58" s="135"/>
      <c r="G58" s="135">
        <f>'将来負担比率（分子）の構造'!J$49</f>
        <v>5293</v>
      </c>
      <c r="H58" s="135"/>
      <c r="I58" s="135"/>
      <c r="J58" s="135">
        <f>'将来負担比率（分子）の構造'!K$49</f>
        <v>5414</v>
      </c>
      <c r="K58" s="135"/>
      <c r="L58" s="135"/>
      <c r="M58" s="135">
        <f>'将来負担比率（分子）の構造'!L$49</f>
        <v>5362</v>
      </c>
      <c r="N58" s="135"/>
      <c r="O58" s="135"/>
      <c r="P58" s="135">
        <f>'将来負担比率（分子）の構造'!M$49</f>
        <v>4655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4194</v>
      </c>
      <c r="C62" s="135"/>
      <c r="D62" s="135"/>
      <c r="E62" s="135">
        <f>'将来負担比率（分子）の構造'!J$45</f>
        <v>4035</v>
      </c>
      <c r="F62" s="135"/>
      <c r="G62" s="135"/>
      <c r="H62" s="135">
        <f>'将来負担比率（分子）の構造'!K$45</f>
        <v>3839</v>
      </c>
      <c r="I62" s="135"/>
      <c r="J62" s="135"/>
      <c r="K62" s="135">
        <f>'将来負担比率（分子）の構造'!L$45</f>
        <v>3861</v>
      </c>
      <c r="L62" s="135"/>
      <c r="M62" s="135"/>
      <c r="N62" s="135">
        <f>'将来負担比率（分子）の構造'!M$45</f>
        <v>3717</v>
      </c>
      <c r="O62" s="135"/>
      <c r="P62" s="135"/>
    </row>
    <row r="63" spans="1:16" x14ac:dyDescent="0.15">
      <c r="A63" s="135" t="s">
        <v>27</v>
      </c>
      <c r="B63" s="135">
        <f>'将来負担比率（分子）の構造'!I$44</f>
        <v>7580</v>
      </c>
      <c r="C63" s="135"/>
      <c r="D63" s="135"/>
      <c r="E63" s="135">
        <f>'将来負担比率（分子）の構造'!J$44</f>
        <v>5623</v>
      </c>
      <c r="F63" s="135"/>
      <c r="G63" s="135"/>
      <c r="H63" s="135">
        <f>'将来負担比率（分子）の構造'!K$44</f>
        <v>4161</v>
      </c>
      <c r="I63" s="135"/>
      <c r="J63" s="135"/>
      <c r="K63" s="135">
        <f>'将来負担比率（分子）の構造'!L$44</f>
        <v>3703</v>
      </c>
      <c r="L63" s="135"/>
      <c r="M63" s="135"/>
      <c r="N63" s="135">
        <f>'将来負担比率（分子）の構造'!M$44</f>
        <v>3525</v>
      </c>
      <c r="O63" s="135"/>
      <c r="P63" s="135"/>
    </row>
    <row r="64" spans="1:16" x14ac:dyDescent="0.15">
      <c r="A64" s="135" t="s">
        <v>26</v>
      </c>
      <c r="B64" s="135">
        <f>'将来負担比率（分子）の構造'!I$43</f>
        <v>2872</v>
      </c>
      <c r="C64" s="135"/>
      <c r="D64" s="135"/>
      <c r="E64" s="135">
        <f>'将来負担比率（分子）の構造'!J$43</f>
        <v>2310</v>
      </c>
      <c r="F64" s="135"/>
      <c r="G64" s="135"/>
      <c r="H64" s="135">
        <f>'将来負担比率（分子）の構造'!K$43</f>
        <v>1887</v>
      </c>
      <c r="I64" s="135"/>
      <c r="J64" s="135"/>
      <c r="K64" s="135">
        <f>'将来負担比率（分子）の構造'!L$43</f>
        <v>1289</v>
      </c>
      <c r="L64" s="135"/>
      <c r="M64" s="135"/>
      <c r="N64" s="135">
        <f>'将来負担比率（分子）の構造'!M$43</f>
        <v>1151</v>
      </c>
      <c r="O64" s="135"/>
      <c r="P64" s="135"/>
    </row>
    <row r="65" spans="1:16" x14ac:dyDescent="0.15">
      <c r="A65" s="135" t="s">
        <v>25</v>
      </c>
      <c r="B65" s="135">
        <f>'将来負担比率（分子）の構造'!I$42</f>
        <v>1419</v>
      </c>
      <c r="C65" s="135"/>
      <c r="D65" s="135"/>
      <c r="E65" s="135">
        <f>'将来負担比率（分子）の構造'!J$42</f>
        <v>1387</v>
      </c>
      <c r="F65" s="135"/>
      <c r="G65" s="135"/>
      <c r="H65" s="135">
        <f>'将来負担比率（分子）の構造'!K$42</f>
        <v>1352</v>
      </c>
      <c r="I65" s="135"/>
      <c r="J65" s="135"/>
      <c r="K65" s="135">
        <f>'将来負担比率（分子）の構造'!L$42</f>
        <v>1288</v>
      </c>
      <c r="L65" s="135"/>
      <c r="M65" s="135"/>
      <c r="N65" s="135">
        <f>'将来負担比率（分子）の構造'!M$42</f>
        <v>1447</v>
      </c>
      <c r="O65" s="135"/>
      <c r="P65" s="135"/>
    </row>
    <row r="66" spans="1:16" x14ac:dyDescent="0.15">
      <c r="A66" s="135" t="s">
        <v>24</v>
      </c>
      <c r="B66" s="135">
        <f>'将来負担比率（分子）の構造'!I$41</f>
        <v>10376</v>
      </c>
      <c r="C66" s="135"/>
      <c r="D66" s="135"/>
      <c r="E66" s="135">
        <f>'将来負担比率（分子）の構造'!J$41</f>
        <v>9589</v>
      </c>
      <c r="F66" s="135"/>
      <c r="G66" s="135"/>
      <c r="H66" s="135">
        <f>'将来負担比率（分子）の構造'!K$41</f>
        <v>9006</v>
      </c>
      <c r="I66" s="135"/>
      <c r="J66" s="135"/>
      <c r="K66" s="135">
        <f>'将来負担比率（分子）の構造'!L$41</f>
        <v>8730</v>
      </c>
      <c r="L66" s="135"/>
      <c r="M66" s="135"/>
      <c r="N66" s="135">
        <f>'将来負担比率（分子）の構造'!M$41</f>
        <v>8261</v>
      </c>
      <c r="O66" s="135"/>
      <c r="P66" s="135"/>
    </row>
    <row r="67" spans="1:16" x14ac:dyDescent="0.15">
      <c r="A67" s="135" t="s">
        <v>62</v>
      </c>
      <c r="B67" s="135" t="e">
        <f>NA()</f>
        <v>#N/A</v>
      </c>
      <c r="C67" s="135">
        <f>IF(ISNUMBER('将来負担比率（分子）の構造'!I$52), IF('将来負担比率（分子）の構造'!I$52 &lt; 0, 0, '将来負担比率（分子）の構造'!I$52), NA())</f>
        <v>3032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R37" sqref="CR37:CY3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7939502</v>
      </c>
      <c r="S5" s="581"/>
      <c r="T5" s="581"/>
      <c r="U5" s="581"/>
      <c r="V5" s="581"/>
      <c r="W5" s="581"/>
      <c r="X5" s="581"/>
      <c r="Y5" s="582"/>
      <c r="Z5" s="583">
        <v>34.299999999999997</v>
      </c>
      <c r="AA5" s="583"/>
      <c r="AB5" s="583"/>
      <c r="AC5" s="583"/>
      <c r="AD5" s="584">
        <v>7355815</v>
      </c>
      <c r="AE5" s="584"/>
      <c r="AF5" s="584"/>
      <c r="AG5" s="584"/>
      <c r="AH5" s="584"/>
      <c r="AI5" s="584"/>
      <c r="AJ5" s="584"/>
      <c r="AK5" s="584"/>
      <c r="AL5" s="585">
        <v>60.4</v>
      </c>
      <c r="AM5" s="586"/>
      <c r="AN5" s="586"/>
      <c r="AO5" s="587"/>
      <c r="AP5" s="577" t="s">
        <v>208</v>
      </c>
      <c r="AQ5" s="578"/>
      <c r="AR5" s="578"/>
      <c r="AS5" s="578"/>
      <c r="AT5" s="578"/>
      <c r="AU5" s="578"/>
      <c r="AV5" s="578"/>
      <c r="AW5" s="578"/>
      <c r="AX5" s="578"/>
      <c r="AY5" s="578"/>
      <c r="AZ5" s="578"/>
      <c r="BA5" s="578"/>
      <c r="BB5" s="578"/>
      <c r="BC5" s="578"/>
      <c r="BD5" s="578"/>
      <c r="BE5" s="578"/>
      <c r="BF5" s="579"/>
      <c r="BG5" s="591">
        <v>7355815</v>
      </c>
      <c r="BH5" s="592"/>
      <c r="BI5" s="592"/>
      <c r="BJ5" s="592"/>
      <c r="BK5" s="592"/>
      <c r="BL5" s="592"/>
      <c r="BM5" s="592"/>
      <c r="BN5" s="593"/>
      <c r="BO5" s="594">
        <v>92.6</v>
      </c>
      <c r="BP5" s="594"/>
      <c r="BQ5" s="594"/>
      <c r="BR5" s="594"/>
      <c r="BS5" s="595">
        <v>25077</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98293</v>
      </c>
      <c r="S6" s="592"/>
      <c r="T6" s="592"/>
      <c r="U6" s="592"/>
      <c r="V6" s="592"/>
      <c r="W6" s="592"/>
      <c r="X6" s="592"/>
      <c r="Y6" s="593"/>
      <c r="Z6" s="594">
        <v>0.4</v>
      </c>
      <c r="AA6" s="594"/>
      <c r="AB6" s="594"/>
      <c r="AC6" s="594"/>
      <c r="AD6" s="595">
        <v>98293</v>
      </c>
      <c r="AE6" s="595"/>
      <c r="AF6" s="595"/>
      <c r="AG6" s="595"/>
      <c r="AH6" s="595"/>
      <c r="AI6" s="595"/>
      <c r="AJ6" s="595"/>
      <c r="AK6" s="595"/>
      <c r="AL6" s="596">
        <v>0.8</v>
      </c>
      <c r="AM6" s="597"/>
      <c r="AN6" s="597"/>
      <c r="AO6" s="598"/>
      <c r="AP6" s="588" t="s">
        <v>213</v>
      </c>
      <c r="AQ6" s="589"/>
      <c r="AR6" s="589"/>
      <c r="AS6" s="589"/>
      <c r="AT6" s="589"/>
      <c r="AU6" s="589"/>
      <c r="AV6" s="589"/>
      <c r="AW6" s="589"/>
      <c r="AX6" s="589"/>
      <c r="AY6" s="589"/>
      <c r="AZ6" s="589"/>
      <c r="BA6" s="589"/>
      <c r="BB6" s="589"/>
      <c r="BC6" s="589"/>
      <c r="BD6" s="589"/>
      <c r="BE6" s="589"/>
      <c r="BF6" s="590"/>
      <c r="BG6" s="591">
        <v>7355815</v>
      </c>
      <c r="BH6" s="592"/>
      <c r="BI6" s="592"/>
      <c r="BJ6" s="592"/>
      <c r="BK6" s="592"/>
      <c r="BL6" s="592"/>
      <c r="BM6" s="592"/>
      <c r="BN6" s="593"/>
      <c r="BO6" s="594">
        <v>92.6</v>
      </c>
      <c r="BP6" s="594"/>
      <c r="BQ6" s="594"/>
      <c r="BR6" s="594"/>
      <c r="BS6" s="595">
        <v>25077</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291826</v>
      </c>
      <c r="CS6" s="592"/>
      <c r="CT6" s="592"/>
      <c r="CU6" s="592"/>
      <c r="CV6" s="592"/>
      <c r="CW6" s="592"/>
      <c r="CX6" s="592"/>
      <c r="CY6" s="593"/>
      <c r="CZ6" s="594">
        <v>1.3</v>
      </c>
      <c r="DA6" s="594"/>
      <c r="DB6" s="594"/>
      <c r="DC6" s="594"/>
      <c r="DD6" s="600" t="s">
        <v>215</v>
      </c>
      <c r="DE6" s="592"/>
      <c r="DF6" s="592"/>
      <c r="DG6" s="592"/>
      <c r="DH6" s="592"/>
      <c r="DI6" s="592"/>
      <c r="DJ6" s="592"/>
      <c r="DK6" s="592"/>
      <c r="DL6" s="592"/>
      <c r="DM6" s="592"/>
      <c r="DN6" s="592"/>
      <c r="DO6" s="592"/>
      <c r="DP6" s="593"/>
      <c r="DQ6" s="600">
        <v>291826</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60713</v>
      </c>
      <c r="S7" s="592"/>
      <c r="T7" s="592"/>
      <c r="U7" s="592"/>
      <c r="V7" s="592"/>
      <c r="W7" s="592"/>
      <c r="X7" s="592"/>
      <c r="Y7" s="593"/>
      <c r="Z7" s="594">
        <v>0.3</v>
      </c>
      <c r="AA7" s="594"/>
      <c r="AB7" s="594"/>
      <c r="AC7" s="594"/>
      <c r="AD7" s="595">
        <v>60713</v>
      </c>
      <c r="AE7" s="595"/>
      <c r="AF7" s="595"/>
      <c r="AG7" s="595"/>
      <c r="AH7" s="595"/>
      <c r="AI7" s="595"/>
      <c r="AJ7" s="595"/>
      <c r="AK7" s="595"/>
      <c r="AL7" s="596">
        <v>0.5</v>
      </c>
      <c r="AM7" s="597"/>
      <c r="AN7" s="597"/>
      <c r="AO7" s="598"/>
      <c r="AP7" s="588" t="s">
        <v>217</v>
      </c>
      <c r="AQ7" s="589"/>
      <c r="AR7" s="589"/>
      <c r="AS7" s="589"/>
      <c r="AT7" s="589"/>
      <c r="AU7" s="589"/>
      <c r="AV7" s="589"/>
      <c r="AW7" s="589"/>
      <c r="AX7" s="589"/>
      <c r="AY7" s="589"/>
      <c r="AZ7" s="589"/>
      <c r="BA7" s="589"/>
      <c r="BB7" s="589"/>
      <c r="BC7" s="589"/>
      <c r="BD7" s="589"/>
      <c r="BE7" s="589"/>
      <c r="BF7" s="590"/>
      <c r="BG7" s="591">
        <v>3721339</v>
      </c>
      <c r="BH7" s="592"/>
      <c r="BI7" s="592"/>
      <c r="BJ7" s="592"/>
      <c r="BK7" s="592"/>
      <c r="BL7" s="592"/>
      <c r="BM7" s="592"/>
      <c r="BN7" s="593"/>
      <c r="BO7" s="594">
        <v>46.9</v>
      </c>
      <c r="BP7" s="594"/>
      <c r="BQ7" s="594"/>
      <c r="BR7" s="594"/>
      <c r="BS7" s="595">
        <v>25077</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2963019</v>
      </c>
      <c r="CS7" s="592"/>
      <c r="CT7" s="592"/>
      <c r="CU7" s="592"/>
      <c r="CV7" s="592"/>
      <c r="CW7" s="592"/>
      <c r="CX7" s="592"/>
      <c r="CY7" s="593"/>
      <c r="CZ7" s="594">
        <v>13.5</v>
      </c>
      <c r="DA7" s="594"/>
      <c r="DB7" s="594"/>
      <c r="DC7" s="594"/>
      <c r="DD7" s="600">
        <v>28585</v>
      </c>
      <c r="DE7" s="592"/>
      <c r="DF7" s="592"/>
      <c r="DG7" s="592"/>
      <c r="DH7" s="592"/>
      <c r="DI7" s="592"/>
      <c r="DJ7" s="592"/>
      <c r="DK7" s="592"/>
      <c r="DL7" s="592"/>
      <c r="DM7" s="592"/>
      <c r="DN7" s="592"/>
      <c r="DO7" s="592"/>
      <c r="DP7" s="593"/>
      <c r="DQ7" s="600">
        <v>2723290</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41171</v>
      </c>
      <c r="S8" s="592"/>
      <c r="T8" s="592"/>
      <c r="U8" s="592"/>
      <c r="V8" s="592"/>
      <c r="W8" s="592"/>
      <c r="X8" s="592"/>
      <c r="Y8" s="593"/>
      <c r="Z8" s="594">
        <v>0.2</v>
      </c>
      <c r="AA8" s="594"/>
      <c r="AB8" s="594"/>
      <c r="AC8" s="594"/>
      <c r="AD8" s="595">
        <v>41171</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86892</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10351006</v>
      </c>
      <c r="CS8" s="592"/>
      <c r="CT8" s="592"/>
      <c r="CU8" s="592"/>
      <c r="CV8" s="592"/>
      <c r="CW8" s="592"/>
      <c r="CX8" s="592"/>
      <c r="CY8" s="593"/>
      <c r="CZ8" s="594">
        <v>47</v>
      </c>
      <c r="DA8" s="594"/>
      <c r="DB8" s="594"/>
      <c r="DC8" s="594"/>
      <c r="DD8" s="600">
        <v>65598</v>
      </c>
      <c r="DE8" s="592"/>
      <c r="DF8" s="592"/>
      <c r="DG8" s="592"/>
      <c r="DH8" s="592"/>
      <c r="DI8" s="592"/>
      <c r="DJ8" s="592"/>
      <c r="DK8" s="592"/>
      <c r="DL8" s="592"/>
      <c r="DM8" s="592"/>
      <c r="DN8" s="592"/>
      <c r="DO8" s="592"/>
      <c r="DP8" s="593"/>
      <c r="DQ8" s="600">
        <v>4917793</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53518</v>
      </c>
      <c r="S9" s="592"/>
      <c r="T9" s="592"/>
      <c r="U9" s="592"/>
      <c r="V9" s="592"/>
      <c r="W9" s="592"/>
      <c r="X9" s="592"/>
      <c r="Y9" s="593"/>
      <c r="Z9" s="594">
        <v>0.2</v>
      </c>
      <c r="AA9" s="594"/>
      <c r="AB9" s="594"/>
      <c r="AC9" s="594"/>
      <c r="AD9" s="595">
        <v>53518</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3304281</v>
      </c>
      <c r="BH9" s="592"/>
      <c r="BI9" s="592"/>
      <c r="BJ9" s="592"/>
      <c r="BK9" s="592"/>
      <c r="BL9" s="592"/>
      <c r="BM9" s="592"/>
      <c r="BN9" s="593"/>
      <c r="BO9" s="594">
        <v>41.6</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2293688</v>
      </c>
      <c r="CS9" s="592"/>
      <c r="CT9" s="592"/>
      <c r="CU9" s="592"/>
      <c r="CV9" s="592"/>
      <c r="CW9" s="592"/>
      <c r="CX9" s="592"/>
      <c r="CY9" s="593"/>
      <c r="CZ9" s="594">
        <v>10.4</v>
      </c>
      <c r="DA9" s="594"/>
      <c r="DB9" s="594"/>
      <c r="DC9" s="594"/>
      <c r="DD9" s="600">
        <v>5351</v>
      </c>
      <c r="DE9" s="592"/>
      <c r="DF9" s="592"/>
      <c r="DG9" s="592"/>
      <c r="DH9" s="592"/>
      <c r="DI9" s="592"/>
      <c r="DJ9" s="592"/>
      <c r="DK9" s="592"/>
      <c r="DL9" s="592"/>
      <c r="DM9" s="592"/>
      <c r="DN9" s="592"/>
      <c r="DO9" s="592"/>
      <c r="DP9" s="593"/>
      <c r="DQ9" s="600">
        <v>1354889</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582049</v>
      </c>
      <c r="S10" s="592"/>
      <c r="T10" s="592"/>
      <c r="U10" s="592"/>
      <c r="V10" s="592"/>
      <c r="W10" s="592"/>
      <c r="X10" s="592"/>
      <c r="Y10" s="593"/>
      <c r="Z10" s="594">
        <v>2.5</v>
      </c>
      <c r="AA10" s="594"/>
      <c r="AB10" s="594"/>
      <c r="AC10" s="594"/>
      <c r="AD10" s="595">
        <v>582049</v>
      </c>
      <c r="AE10" s="595"/>
      <c r="AF10" s="595"/>
      <c r="AG10" s="595"/>
      <c r="AH10" s="595"/>
      <c r="AI10" s="595"/>
      <c r="AJ10" s="595"/>
      <c r="AK10" s="595"/>
      <c r="AL10" s="596">
        <v>4.8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131109</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206981</v>
      </c>
      <c r="CS10" s="592"/>
      <c r="CT10" s="592"/>
      <c r="CU10" s="592"/>
      <c r="CV10" s="592"/>
      <c r="CW10" s="592"/>
      <c r="CX10" s="592"/>
      <c r="CY10" s="593"/>
      <c r="CZ10" s="594">
        <v>0.9</v>
      </c>
      <c r="DA10" s="594"/>
      <c r="DB10" s="594"/>
      <c r="DC10" s="594"/>
      <c r="DD10" s="600" t="s">
        <v>111</v>
      </c>
      <c r="DE10" s="592"/>
      <c r="DF10" s="592"/>
      <c r="DG10" s="592"/>
      <c r="DH10" s="592"/>
      <c r="DI10" s="592"/>
      <c r="DJ10" s="592"/>
      <c r="DK10" s="592"/>
      <c r="DL10" s="592"/>
      <c r="DM10" s="592"/>
      <c r="DN10" s="592"/>
      <c r="DO10" s="592"/>
      <c r="DP10" s="593"/>
      <c r="DQ10" s="600">
        <v>163723</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199057</v>
      </c>
      <c r="BH11" s="592"/>
      <c r="BI11" s="592"/>
      <c r="BJ11" s="592"/>
      <c r="BK11" s="592"/>
      <c r="BL11" s="592"/>
      <c r="BM11" s="592"/>
      <c r="BN11" s="593"/>
      <c r="BO11" s="594">
        <v>2.5</v>
      </c>
      <c r="BP11" s="594"/>
      <c r="BQ11" s="594"/>
      <c r="BR11" s="594"/>
      <c r="BS11" s="600">
        <v>25077</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45647</v>
      </c>
      <c r="CS11" s="592"/>
      <c r="CT11" s="592"/>
      <c r="CU11" s="592"/>
      <c r="CV11" s="592"/>
      <c r="CW11" s="592"/>
      <c r="CX11" s="592"/>
      <c r="CY11" s="593"/>
      <c r="CZ11" s="594">
        <v>0.2</v>
      </c>
      <c r="DA11" s="594"/>
      <c r="DB11" s="594"/>
      <c r="DC11" s="594"/>
      <c r="DD11" s="600">
        <v>984</v>
      </c>
      <c r="DE11" s="592"/>
      <c r="DF11" s="592"/>
      <c r="DG11" s="592"/>
      <c r="DH11" s="592"/>
      <c r="DI11" s="592"/>
      <c r="DJ11" s="592"/>
      <c r="DK11" s="592"/>
      <c r="DL11" s="592"/>
      <c r="DM11" s="592"/>
      <c r="DN11" s="592"/>
      <c r="DO11" s="592"/>
      <c r="DP11" s="593"/>
      <c r="DQ11" s="600">
        <v>44907</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3100140</v>
      </c>
      <c r="BH12" s="592"/>
      <c r="BI12" s="592"/>
      <c r="BJ12" s="592"/>
      <c r="BK12" s="592"/>
      <c r="BL12" s="592"/>
      <c r="BM12" s="592"/>
      <c r="BN12" s="593"/>
      <c r="BO12" s="594">
        <v>39</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149003</v>
      </c>
      <c r="CS12" s="592"/>
      <c r="CT12" s="592"/>
      <c r="CU12" s="592"/>
      <c r="CV12" s="592"/>
      <c r="CW12" s="592"/>
      <c r="CX12" s="592"/>
      <c r="CY12" s="593"/>
      <c r="CZ12" s="594">
        <v>0.7</v>
      </c>
      <c r="DA12" s="594"/>
      <c r="DB12" s="594"/>
      <c r="DC12" s="594"/>
      <c r="DD12" s="600" t="s">
        <v>111</v>
      </c>
      <c r="DE12" s="592"/>
      <c r="DF12" s="592"/>
      <c r="DG12" s="592"/>
      <c r="DH12" s="592"/>
      <c r="DI12" s="592"/>
      <c r="DJ12" s="592"/>
      <c r="DK12" s="592"/>
      <c r="DL12" s="592"/>
      <c r="DM12" s="592"/>
      <c r="DN12" s="592"/>
      <c r="DO12" s="592"/>
      <c r="DP12" s="593"/>
      <c r="DQ12" s="600">
        <v>104829</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60784</v>
      </c>
      <c r="S13" s="592"/>
      <c r="T13" s="592"/>
      <c r="U13" s="592"/>
      <c r="V13" s="592"/>
      <c r="W13" s="592"/>
      <c r="X13" s="592"/>
      <c r="Y13" s="593"/>
      <c r="Z13" s="594">
        <v>0.3</v>
      </c>
      <c r="AA13" s="594"/>
      <c r="AB13" s="594"/>
      <c r="AC13" s="594"/>
      <c r="AD13" s="595">
        <v>60784</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3031606</v>
      </c>
      <c r="BH13" s="592"/>
      <c r="BI13" s="592"/>
      <c r="BJ13" s="592"/>
      <c r="BK13" s="592"/>
      <c r="BL13" s="592"/>
      <c r="BM13" s="592"/>
      <c r="BN13" s="593"/>
      <c r="BO13" s="594">
        <v>38.200000000000003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1642607</v>
      </c>
      <c r="CS13" s="592"/>
      <c r="CT13" s="592"/>
      <c r="CU13" s="592"/>
      <c r="CV13" s="592"/>
      <c r="CW13" s="592"/>
      <c r="CX13" s="592"/>
      <c r="CY13" s="593"/>
      <c r="CZ13" s="594">
        <v>7.5</v>
      </c>
      <c r="DA13" s="594"/>
      <c r="DB13" s="594"/>
      <c r="DC13" s="594"/>
      <c r="DD13" s="600">
        <v>793371</v>
      </c>
      <c r="DE13" s="592"/>
      <c r="DF13" s="592"/>
      <c r="DG13" s="592"/>
      <c r="DH13" s="592"/>
      <c r="DI13" s="592"/>
      <c r="DJ13" s="592"/>
      <c r="DK13" s="592"/>
      <c r="DL13" s="592"/>
      <c r="DM13" s="592"/>
      <c r="DN13" s="592"/>
      <c r="DO13" s="592"/>
      <c r="DP13" s="593"/>
      <c r="DQ13" s="600">
        <v>989230</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62354</v>
      </c>
      <c r="BH14" s="592"/>
      <c r="BI14" s="592"/>
      <c r="BJ14" s="592"/>
      <c r="BK14" s="592"/>
      <c r="BL14" s="592"/>
      <c r="BM14" s="592"/>
      <c r="BN14" s="593"/>
      <c r="BO14" s="594">
        <v>0.8</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841592</v>
      </c>
      <c r="CS14" s="592"/>
      <c r="CT14" s="592"/>
      <c r="CU14" s="592"/>
      <c r="CV14" s="592"/>
      <c r="CW14" s="592"/>
      <c r="CX14" s="592"/>
      <c r="CY14" s="593"/>
      <c r="CZ14" s="594">
        <v>3.8</v>
      </c>
      <c r="DA14" s="594"/>
      <c r="DB14" s="594"/>
      <c r="DC14" s="594"/>
      <c r="DD14" s="600">
        <v>35461</v>
      </c>
      <c r="DE14" s="592"/>
      <c r="DF14" s="592"/>
      <c r="DG14" s="592"/>
      <c r="DH14" s="592"/>
      <c r="DI14" s="592"/>
      <c r="DJ14" s="592"/>
      <c r="DK14" s="592"/>
      <c r="DL14" s="592"/>
      <c r="DM14" s="592"/>
      <c r="DN14" s="592"/>
      <c r="DO14" s="592"/>
      <c r="DP14" s="593"/>
      <c r="DQ14" s="600">
        <v>580524</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30087</v>
      </c>
      <c r="S15" s="592"/>
      <c r="T15" s="592"/>
      <c r="U15" s="592"/>
      <c r="V15" s="592"/>
      <c r="W15" s="592"/>
      <c r="X15" s="592"/>
      <c r="Y15" s="593"/>
      <c r="Z15" s="594">
        <v>0.1</v>
      </c>
      <c r="AA15" s="594"/>
      <c r="AB15" s="594"/>
      <c r="AC15" s="594"/>
      <c r="AD15" s="595">
        <v>30087</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471982</v>
      </c>
      <c r="BH15" s="592"/>
      <c r="BI15" s="592"/>
      <c r="BJ15" s="592"/>
      <c r="BK15" s="592"/>
      <c r="BL15" s="592"/>
      <c r="BM15" s="592"/>
      <c r="BN15" s="593"/>
      <c r="BO15" s="594">
        <v>5.9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2125701</v>
      </c>
      <c r="CS15" s="592"/>
      <c r="CT15" s="592"/>
      <c r="CU15" s="592"/>
      <c r="CV15" s="592"/>
      <c r="CW15" s="592"/>
      <c r="CX15" s="592"/>
      <c r="CY15" s="593"/>
      <c r="CZ15" s="594">
        <v>9.6999999999999993</v>
      </c>
      <c r="DA15" s="594"/>
      <c r="DB15" s="594"/>
      <c r="DC15" s="594"/>
      <c r="DD15" s="600">
        <v>173847</v>
      </c>
      <c r="DE15" s="592"/>
      <c r="DF15" s="592"/>
      <c r="DG15" s="592"/>
      <c r="DH15" s="592"/>
      <c r="DI15" s="592"/>
      <c r="DJ15" s="592"/>
      <c r="DK15" s="592"/>
      <c r="DL15" s="592"/>
      <c r="DM15" s="592"/>
      <c r="DN15" s="592"/>
      <c r="DO15" s="592"/>
      <c r="DP15" s="593"/>
      <c r="DQ15" s="600">
        <v>1772627</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2637338</v>
      </c>
      <c r="S16" s="592"/>
      <c r="T16" s="592"/>
      <c r="U16" s="592"/>
      <c r="V16" s="592"/>
      <c r="W16" s="592"/>
      <c r="X16" s="592"/>
      <c r="Y16" s="593"/>
      <c r="Z16" s="594">
        <v>11.4</v>
      </c>
      <c r="AA16" s="594"/>
      <c r="AB16" s="594"/>
      <c r="AC16" s="594"/>
      <c r="AD16" s="595">
        <v>2207321</v>
      </c>
      <c r="AE16" s="595"/>
      <c r="AF16" s="595"/>
      <c r="AG16" s="595"/>
      <c r="AH16" s="595"/>
      <c r="AI16" s="595"/>
      <c r="AJ16" s="595"/>
      <c r="AK16" s="595"/>
      <c r="AL16" s="596">
        <v>18.100000000000001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7909</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7909</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2207321</v>
      </c>
      <c r="S17" s="592"/>
      <c r="T17" s="592"/>
      <c r="U17" s="592"/>
      <c r="V17" s="592"/>
      <c r="W17" s="592"/>
      <c r="X17" s="592"/>
      <c r="Y17" s="593"/>
      <c r="Z17" s="594">
        <v>9.5</v>
      </c>
      <c r="AA17" s="594"/>
      <c r="AB17" s="594"/>
      <c r="AC17" s="594"/>
      <c r="AD17" s="595">
        <v>2207321</v>
      </c>
      <c r="AE17" s="595"/>
      <c r="AF17" s="595"/>
      <c r="AG17" s="595"/>
      <c r="AH17" s="595"/>
      <c r="AI17" s="595"/>
      <c r="AJ17" s="595"/>
      <c r="AK17" s="595"/>
      <c r="AL17" s="596">
        <v>18.100000000000001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1090970</v>
      </c>
      <c r="CS17" s="592"/>
      <c r="CT17" s="592"/>
      <c r="CU17" s="592"/>
      <c r="CV17" s="592"/>
      <c r="CW17" s="592"/>
      <c r="CX17" s="592"/>
      <c r="CY17" s="593"/>
      <c r="CZ17" s="594">
        <v>5</v>
      </c>
      <c r="DA17" s="594"/>
      <c r="DB17" s="594"/>
      <c r="DC17" s="594"/>
      <c r="DD17" s="600" t="s">
        <v>111</v>
      </c>
      <c r="DE17" s="592"/>
      <c r="DF17" s="592"/>
      <c r="DG17" s="592"/>
      <c r="DH17" s="592"/>
      <c r="DI17" s="592"/>
      <c r="DJ17" s="592"/>
      <c r="DK17" s="592"/>
      <c r="DL17" s="592"/>
      <c r="DM17" s="592"/>
      <c r="DN17" s="592"/>
      <c r="DO17" s="592"/>
      <c r="DP17" s="593"/>
      <c r="DQ17" s="600">
        <v>1045278</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430017</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583687</v>
      </c>
      <c r="BH19" s="592"/>
      <c r="BI19" s="592"/>
      <c r="BJ19" s="592"/>
      <c r="BK19" s="592"/>
      <c r="BL19" s="592"/>
      <c r="BM19" s="592"/>
      <c r="BN19" s="593"/>
      <c r="BO19" s="594">
        <v>7.4</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11503455</v>
      </c>
      <c r="S20" s="592"/>
      <c r="T20" s="592"/>
      <c r="U20" s="592"/>
      <c r="V20" s="592"/>
      <c r="W20" s="592"/>
      <c r="X20" s="592"/>
      <c r="Y20" s="593"/>
      <c r="Z20" s="594">
        <v>49.7</v>
      </c>
      <c r="AA20" s="594"/>
      <c r="AB20" s="594"/>
      <c r="AC20" s="594"/>
      <c r="AD20" s="595">
        <v>10489751</v>
      </c>
      <c r="AE20" s="595"/>
      <c r="AF20" s="595"/>
      <c r="AG20" s="595"/>
      <c r="AH20" s="595"/>
      <c r="AI20" s="595"/>
      <c r="AJ20" s="595"/>
      <c r="AK20" s="595"/>
      <c r="AL20" s="596">
        <v>86.2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583687</v>
      </c>
      <c r="BH20" s="592"/>
      <c r="BI20" s="592"/>
      <c r="BJ20" s="592"/>
      <c r="BK20" s="592"/>
      <c r="BL20" s="592"/>
      <c r="BM20" s="592"/>
      <c r="BN20" s="593"/>
      <c r="BO20" s="594">
        <v>7.4</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22009949</v>
      </c>
      <c r="CS20" s="592"/>
      <c r="CT20" s="592"/>
      <c r="CU20" s="592"/>
      <c r="CV20" s="592"/>
      <c r="CW20" s="592"/>
      <c r="CX20" s="592"/>
      <c r="CY20" s="593"/>
      <c r="CZ20" s="594">
        <v>100</v>
      </c>
      <c r="DA20" s="594"/>
      <c r="DB20" s="594"/>
      <c r="DC20" s="594"/>
      <c r="DD20" s="600">
        <v>1103197</v>
      </c>
      <c r="DE20" s="592"/>
      <c r="DF20" s="592"/>
      <c r="DG20" s="592"/>
      <c r="DH20" s="592"/>
      <c r="DI20" s="592"/>
      <c r="DJ20" s="592"/>
      <c r="DK20" s="592"/>
      <c r="DL20" s="592"/>
      <c r="DM20" s="592"/>
      <c r="DN20" s="592"/>
      <c r="DO20" s="592"/>
      <c r="DP20" s="593"/>
      <c r="DQ20" s="600">
        <v>13996825</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11301</v>
      </c>
      <c r="S21" s="592"/>
      <c r="T21" s="592"/>
      <c r="U21" s="592"/>
      <c r="V21" s="592"/>
      <c r="W21" s="592"/>
      <c r="X21" s="592"/>
      <c r="Y21" s="593"/>
      <c r="Z21" s="594">
        <v>0</v>
      </c>
      <c r="AA21" s="594"/>
      <c r="AB21" s="594"/>
      <c r="AC21" s="594"/>
      <c r="AD21" s="595">
        <v>11301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221188</v>
      </c>
      <c r="S22" s="592"/>
      <c r="T22" s="592"/>
      <c r="U22" s="592"/>
      <c r="V22" s="592"/>
      <c r="W22" s="592"/>
      <c r="X22" s="592"/>
      <c r="Y22" s="593"/>
      <c r="Z22" s="594">
        <v>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178555</v>
      </c>
      <c r="S23" s="592"/>
      <c r="T23" s="592"/>
      <c r="U23" s="592"/>
      <c r="V23" s="592"/>
      <c r="W23" s="592"/>
      <c r="X23" s="592"/>
      <c r="Y23" s="593"/>
      <c r="Z23" s="594">
        <v>0.8</v>
      </c>
      <c r="AA23" s="594"/>
      <c r="AB23" s="594"/>
      <c r="AC23" s="594"/>
      <c r="AD23" s="595">
        <v>33858</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583687</v>
      </c>
      <c r="BH23" s="592"/>
      <c r="BI23" s="592"/>
      <c r="BJ23" s="592"/>
      <c r="BK23" s="592"/>
      <c r="BL23" s="592"/>
      <c r="BM23" s="592"/>
      <c r="BN23" s="593"/>
      <c r="BO23" s="594">
        <v>7.4</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192031</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11623947</v>
      </c>
      <c r="CS24" s="581"/>
      <c r="CT24" s="581"/>
      <c r="CU24" s="581"/>
      <c r="CV24" s="581"/>
      <c r="CW24" s="581"/>
      <c r="CX24" s="581"/>
      <c r="CY24" s="582"/>
      <c r="CZ24" s="620">
        <v>52.8</v>
      </c>
      <c r="DA24" s="621"/>
      <c r="DB24" s="621"/>
      <c r="DC24" s="622"/>
      <c r="DD24" s="619">
        <v>6459551</v>
      </c>
      <c r="DE24" s="581"/>
      <c r="DF24" s="581"/>
      <c r="DG24" s="581"/>
      <c r="DH24" s="581"/>
      <c r="DI24" s="581"/>
      <c r="DJ24" s="581"/>
      <c r="DK24" s="582"/>
      <c r="DL24" s="619">
        <v>6440162</v>
      </c>
      <c r="DM24" s="581"/>
      <c r="DN24" s="581"/>
      <c r="DO24" s="581"/>
      <c r="DP24" s="581"/>
      <c r="DQ24" s="581"/>
      <c r="DR24" s="581"/>
      <c r="DS24" s="581"/>
      <c r="DT24" s="581"/>
      <c r="DU24" s="581"/>
      <c r="DV24" s="582"/>
      <c r="DW24" s="585">
        <v>51.2</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4065808</v>
      </c>
      <c r="S25" s="592"/>
      <c r="T25" s="592"/>
      <c r="U25" s="592"/>
      <c r="V25" s="592"/>
      <c r="W25" s="592"/>
      <c r="X25" s="592"/>
      <c r="Y25" s="593"/>
      <c r="Z25" s="594">
        <v>17.600000000000001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3703792</v>
      </c>
      <c r="CS25" s="623"/>
      <c r="CT25" s="623"/>
      <c r="CU25" s="623"/>
      <c r="CV25" s="623"/>
      <c r="CW25" s="623"/>
      <c r="CX25" s="623"/>
      <c r="CY25" s="624"/>
      <c r="CZ25" s="625">
        <v>16.8</v>
      </c>
      <c r="DA25" s="626"/>
      <c r="DB25" s="626"/>
      <c r="DC25" s="627"/>
      <c r="DD25" s="600">
        <v>3485241</v>
      </c>
      <c r="DE25" s="623"/>
      <c r="DF25" s="623"/>
      <c r="DG25" s="623"/>
      <c r="DH25" s="623"/>
      <c r="DI25" s="623"/>
      <c r="DJ25" s="623"/>
      <c r="DK25" s="624"/>
      <c r="DL25" s="600">
        <v>3471522</v>
      </c>
      <c r="DM25" s="623"/>
      <c r="DN25" s="623"/>
      <c r="DO25" s="623"/>
      <c r="DP25" s="623"/>
      <c r="DQ25" s="623"/>
      <c r="DR25" s="623"/>
      <c r="DS25" s="623"/>
      <c r="DT25" s="623"/>
      <c r="DU25" s="623"/>
      <c r="DV25" s="624"/>
      <c r="DW25" s="596">
        <v>27.6</v>
      </c>
      <c r="DX25" s="617"/>
      <c r="DY25" s="617"/>
      <c r="DZ25" s="617"/>
      <c r="EA25" s="617"/>
      <c r="EB25" s="617"/>
      <c r="EC25" s="618"/>
    </row>
    <row r="26" spans="2:133" ht="11.25" customHeight="1" x14ac:dyDescent="0.15">
      <c r="B26" s="628" t="s">
        <v>276</v>
      </c>
      <c r="C26" s="629"/>
      <c r="D26" s="629"/>
      <c r="E26" s="629"/>
      <c r="F26" s="629"/>
      <c r="G26" s="629"/>
      <c r="H26" s="629"/>
      <c r="I26" s="629"/>
      <c r="J26" s="629"/>
      <c r="K26" s="629"/>
      <c r="L26" s="629"/>
      <c r="M26" s="629"/>
      <c r="N26" s="629"/>
      <c r="O26" s="629"/>
      <c r="P26" s="629"/>
      <c r="Q26" s="630"/>
      <c r="R26" s="591">
        <v>1630137</v>
      </c>
      <c r="S26" s="592"/>
      <c r="T26" s="592"/>
      <c r="U26" s="592"/>
      <c r="V26" s="592"/>
      <c r="W26" s="592"/>
      <c r="X26" s="592"/>
      <c r="Y26" s="593"/>
      <c r="Z26" s="594">
        <v>7</v>
      </c>
      <c r="AA26" s="594"/>
      <c r="AB26" s="594"/>
      <c r="AC26" s="594"/>
      <c r="AD26" s="595">
        <v>1630137</v>
      </c>
      <c r="AE26" s="595"/>
      <c r="AF26" s="595"/>
      <c r="AG26" s="595"/>
      <c r="AH26" s="595"/>
      <c r="AI26" s="595"/>
      <c r="AJ26" s="595"/>
      <c r="AK26" s="595"/>
      <c r="AL26" s="596">
        <v>13.4</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2294087</v>
      </c>
      <c r="CS26" s="592"/>
      <c r="CT26" s="592"/>
      <c r="CU26" s="592"/>
      <c r="CV26" s="592"/>
      <c r="CW26" s="592"/>
      <c r="CX26" s="592"/>
      <c r="CY26" s="593"/>
      <c r="CZ26" s="625">
        <v>10.4</v>
      </c>
      <c r="DA26" s="626"/>
      <c r="DB26" s="626"/>
      <c r="DC26" s="627"/>
      <c r="DD26" s="600">
        <v>2131988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x14ac:dyDescent="0.15">
      <c r="B27" s="588" t="s">
        <v>279</v>
      </c>
      <c r="C27" s="589"/>
      <c r="D27" s="589"/>
      <c r="E27" s="589"/>
      <c r="F27" s="589"/>
      <c r="G27" s="589"/>
      <c r="H27" s="589"/>
      <c r="I27" s="589"/>
      <c r="J27" s="589"/>
      <c r="K27" s="589"/>
      <c r="L27" s="589"/>
      <c r="M27" s="589"/>
      <c r="N27" s="589"/>
      <c r="O27" s="589"/>
      <c r="P27" s="589"/>
      <c r="Q27" s="590"/>
      <c r="R27" s="591">
        <v>3366068</v>
      </c>
      <c r="S27" s="592"/>
      <c r="T27" s="592"/>
      <c r="U27" s="592"/>
      <c r="V27" s="592"/>
      <c r="W27" s="592"/>
      <c r="X27" s="592"/>
      <c r="Y27" s="593"/>
      <c r="Z27" s="594">
        <v>14.6</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7939502</v>
      </c>
      <c r="BH27" s="592"/>
      <c r="BI27" s="592"/>
      <c r="BJ27" s="592"/>
      <c r="BK27" s="592"/>
      <c r="BL27" s="592"/>
      <c r="BM27" s="592"/>
      <c r="BN27" s="593"/>
      <c r="BO27" s="594">
        <v>100</v>
      </c>
      <c r="BP27" s="594"/>
      <c r="BQ27" s="594"/>
      <c r="BR27" s="594"/>
      <c r="BS27" s="600">
        <v>25077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6829185</v>
      </c>
      <c r="CS27" s="623"/>
      <c r="CT27" s="623"/>
      <c r="CU27" s="623"/>
      <c r="CV27" s="623"/>
      <c r="CW27" s="623"/>
      <c r="CX27" s="623"/>
      <c r="CY27" s="624"/>
      <c r="CZ27" s="625">
        <v>31</v>
      </c>
      <c r="DA27" s="626"/>
      <c r="DB27" s="626"/>
      <c r="DC27" s="627"/>
      <c r="DD27" s="600">
        <v>1929032</v>
      </c>
      <c r="DE27" s="623"/>
      <c r="DF27" s="623"/>
      <c r="DG27" s="623"/>
      <c r="DH27" s="623"/>
      <c r="DI27" s="623"/>
      <c r="DJ27" s="623"/>
      <c r="DK27" s="624"/>
      <c r="DL27" s="600">
        <v>1923362</v>
      </c>
      <c r="DM27" s="623"/>
      <c r="DN27" s="623"/>
      <c r="DO27" s="623"/>
      <c r="DP27" s="623"/>
      <c r="DQ27" s="623"/>
      <c r="DR27" s="623"/>
      <c r="DS27" s="623"/>
      <c r="DT27" s="623"/>
      <c r="DU27" s="623"/>
      <c r="DV27" s="624"/>
      <c r="DW27" s="596">
        <v>15.3</v>
      </c>
      <c r="DX27" s="617"/>
      <c r="DY27" s="617"/>
      <c r="DZ27" s="617"/>
      <c r="EA27" s="617"/>
      <c r="EB27" s="617"/>
      <c r="EC27" s="618"/>
    </row>
    <row r="28" spans="2:133" ht="11.25" customHeight="1" x14ac:dyDescent="0.15">
      <c r="B28" s="588" t="s">
        <v>282</v>
      </c>
      <c r="C28" s="589"/>
      <c r="D28" s="589"/>
      <c r="E28" s="589"/>
      <c r="F28" s="589"/>
      <c r="G28" s="589"/>
      <c r="H28" s="589"/>
      <c r="I28" s="589"/>
      <c r="J28" s="589"/>
      <c r="K28" s="589"/>
      <c r="L28" s="589"/>
      <c r="M28" s="589"/>
      <c r="N28" s="589"/>
      <c r="O28" s="589"/>
      <c r="P28" s="589"/>
      <c r="Q28" s="590"/>
      <c r="R28" s="591">
        <v>14356</v>
      </c>
      <c r="S28" s="592"/>
      <c r="T28" s="592"/>
      <c r="U28" s="592"/>
      <c r="V28" s="592"/>
      <c r="W28" s="592"/>
      <c r="X28" s="592"/>
      <c r="Y28" s="593"/>
      <c r="Z28" s="594">
        <v>0.1</v>
      </c>
      <c r="AA28" s="594"/>
      <c r="AB28" s="594"/>
      <c r="AC28" s="594"/>
      <c r="AD28" s="595">
        <v>4409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1090970</v>
      </c>
      <c r="CS28" s="592"/>
      <c r="CT28" s="592"/>
      <c r="CU28" s="592"/>
      <c r="CV28" s="592"/>
      <c r="CW28" s="592"/>
      <c r="CX28" s="592"/>
      <c r="CY28" s="593"/>
      <c r="CZ28" s="625">
        <v>5</v>
      </c>
      <c r="DA28" s="626"/>
      <c r="DB28" s="626"/>
      <c r="DC28" s="627"/>
      <c r="DD28" s="600">
        <v>1045278</v>
      </c>
      <c r="DE28" s="592"/>
      <c r="DF28" s="592"/>
      <c r="DG28" s="592"/>
      <c r="DH28" s="592"/>
      <c r="DI28" s="592"/>
      <c r="DJ28" s="592"/>
      <c r="DK28" s="593"/>
      <c r="DL28" s="600">
        <v>1045278</v>
      </c>
      <c r="DM28" s="592"/>
      <c r="DN28" s="592"/>
      <c r="DO28" s="592"/>
      <c r="DP28" s="592"/>
      <c r="DQ28" s="592"/>
      <c r="DR28" s="592"/>
      <c r="DS28" s="592"/>
      <c r="DT28" s="592"/>
      <c r="DU28" s="592"/>
      <c r="DV28" s="593"/>
      <c r="DW28" s="596">
        <v>8.3000000000000007</v>
      </c>
      <c r="DX28" s="617"/>
      <c r="DY28" s="617"/>
      <c r="DZ28" s="617"/>
      <c r="EA28" s="617"/>
      <c r="EB28" s="617"/>
      <c r="EC28" s="618"/>
    </row>
    <row r="29" spans="2:133" ht="11.25" customHeight="1" x14ac:dyDescent="0.15">
      <c r="B29" s="588" t="s">
        <v>284</v>
      </c>
      <c r="C29" s="589"/>
      <c r="D29" s="589"/>
      <c r="E29" s="589"/>
      <c r="F29" s="589"/>
      <c r="G29" s="589"/>
      <c r="H29" s="589"/>
      <c r="I29" s="589"/>
      <c r="J29" s="589"/>
      <c r="K29" s="589"/>
      <c r="L29" s="589"/>
      <c r="M29" s="589"/>
      <c r="N29" s="589"/>
      <c r="O29" s="589"/>
      <c r="P29" s="589"/>
      <c r="Q29" s="590"/>
      <c r="R29" s="591">
        <v>12537</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1090970</v>
      </c>
      <c r="CS29" s="623"/>
      <c r="CT29" s="623"/>
      <c r="CU29" s="623"/>
      <c r="CV29" s="623"/>
      <c r="CW29" s="623"/>
      <c r="CX29" s="623"/>
      <c r="CY29" s="624"/>
      <c r="CZ29" s="625">
        <v>5</v>
      </c>
      <c r="DA29" s="626"/>
      <c r="DB29" s="626"/>
      <c r="DC29" s="627"/>
      <c r="DD29" s="600">
        <v>1045278</v>
      </c>
      <c r="DE29" s="623"/>
      <c r="DF29" s="623"/>
      <c r="DG29" s="623"/>
      <c r="DH29" s="623"/>
      <c r="DI29" s="623"/>
      <c r="DJ29" s="623"/>
      <c r="DK29" s="624"/>
      <c r="DL29" s="600">
        <v>1045278</v>
      </c>
      <c r="DM29" s="623"/>
      <c r="DN29" s="623"/>
      <c r="DO29" s="623"/>
      <c r="DP29" s="623"/>
      <c r="DQ29" s="623"/>
      <c r="DR29" s="623"/>
      <c r="DS29" s="623"/>
      <c r="DT29" s="623"/>
      <c r="DU29" s="623"/>
      <c r="DV29" s="624"/>
      <c r="DW29" s="596">
        <v>8.3000000000000007</v>
      </c>
      <c r="DX29" s="617"/>
      <c r="DY29" s="617"/>
      <c r="DZ29" s="617"/>
      <c r="EA29" s="617"/>
      <c r="EB29" s="617"/>
      <c r="EC29" s="618"/>
    </row>
    <row r="30" spans="2:133" ht="11.25" customHeight="1" x14ac:dyDescent="0.15">
      <c r="B30" s="588" t="s">
        <v>289</v>
      </c>
      <c r="C30" s="589"/>
      <c r="D30" s="589"/>
      <c r="E30" s="589"/>
      <c r="F30" s="589"/>
      <c r="G30" s="589"/>
      <c r="H30" s="589"/>
      <c r="I30" s="589"/>
      <c r="J30" s="589"/>
      <c r="K30" s="589"/>
      <c r="L30" s="589"/>
      <c r="M30" s="589"/>
      <c r="N30" s="589"/>
      <c r="O30" s="589"/>
      <c r="P30" s="589"/>
      <c r="Q30" s="590"/>
      <c r="R30" s="591">
        <v>508265</v>
      </c>
      <c r="S30" s="592"/>
      <c r="T30" s="592"/>
      <c r="U30" s="592"/>
      <c r="V30" s="592"/>
      <c r="W30" s="592"/>
      <c r="X30" s="592"/>
      <c r="Y30" s="593"/>
      <c r="Z30" s="594">
        <v>2.2000000000000002</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96.5</v>
      </c>
      <c r="BN30" s="650"/>
      <c r="BO30" s="650"/>
      <c r="BP30" s="650"/>
      <c r="BQ30" s="651"/>
      <c r="BR30" s="649">
        <v>98.4</v>
      </c>
      <c r="BS30" s="650"/>
      <c r="BT30" s="650"/>
      <c r="BU30" s="650"/>
      <c r="BV30" s="650"/>
      <c r="BW30" s="650"/>
      <c r="BX30" s="586">
        <v>95.4</v>
      </c>
      <c r="BY30" s="650"/>
      <c r="BZ30" s="650"/>
      <c r="CA30" s="650"/>
      <c r="CB30" s="651"/>
      <c r="CD30" s="654"/>
      <c r="CE30" s="655"/>
      <c r="CF30" s="605" t="s">
        <v>292</v>
      </c>
      <c r="CG30" s="606"/>
      <c r="CH30" s="606"/>
      <c r="CI30" s="606"/>
      <c r="CJ30" s="606"/>
      <c r="CK30" s="606"/>
      <c r="CL30" s="606"/>
      <c r="CM30" s="606"/>
      <c r="CN30" s="606"/>
      <c r="CO30" s="606"/>
      <c r="CP30" s="606"/>
      <c r="CQ30" s="607"/>
      <c r="CR30" s="591">
        <v>968623</v>
      </c>
      <c r="CS30" s="592"/>
      <c r="CT30" s="592"/>
      <c r="CU30" s="592"/>
      <c r="CV30" s="592"/>
      <c r="CW30" s="592"/>
      <c r="CX30" s="592"/>
      <c r="CY30" s="593"/>
      <c r="CZ30" s="625">
        <v>4.4000000000000004</v>
      </c>
      <c r="DA30" s="626"/>
      <c r="DB30" s="626"/>
      <c r="DC30" s="627"/>
      <c r="DD30" s="600">
        <v>933694</v>
      </c>
      <c r="DE30" s="592"/>
      <c r="DF30" s="592"/>
      <c r="DG30" s="592"/>
      <c r="DH30" s="592"/>
      <c r="DI30" s="592"/>
      <c r="DJ30" s="592"/>
      <c r="DK30" s="593"/>
      <c r="DL30" s="600">
        <v>933694</v>
      </c>
      <c r="DM30" s="592"/>
      <c r="DN30" s="592"/>
      <c r="DO30" s="592"/>
      <c r="DP30" s="592"/>
      <c r="DQ30" s="592"/>
      <c r="DR30" s="592"/>
      <c r="DS30" s="592"/>
      <c r="DT30" s="592"/>
      <c r="DU30" s="592"/>
      <c r="DV30" s="593"/>
      <c r="DW30" s="596">
        <v>7.4</v>
      </c>
      <c r="DX30" s="617"/>
      <c r="DY30" s="617"/>
      <c r="DZ30" s="617"/>
      <c r="EA30" s="617"/>
      <c r="EB30" s="617"/>
      <c r="EC30" s="618"/>
    </row>
    <row r="31" spans="2:133" ht="11.25" customHeight="1" x14ac:dyDescent="0.15">
      <c r="B31" s="588" t="s">
        <v>293</v>
      </c>
      <c r="C31" s="589"/>
      <c r="D31" s="589"/>
      <c r="E31" s="589"/>
      <c r="F31" s="589"/>
      <c r="G31" s="589"/>
      <c r="H31" s="589"/>
      <c r="I31" s="589"/>
      <c r="J31" s="589"/>
      <c r="K31" s="589"/>
      <c r="L31" s="589"/>
      <c r="M31" s="589"/>
      <c r="N31" s="589"/>
      <c r="O31" s="589"/>
      <c r="P31" s="589"/>
      <c r="Q31" s="590"/>
      <c r="R31" s="591">
        <v>739573</v>
      </c>
      <c r="S31" s="592"/>
      <c r="T31" s="592"/>
      <c r="U31" s="592"/>
      <c r="V31" s="592"/>
      <c r="W31" s="592"/>
      <c r="X31" s="592"/>
      <c r="Y31" s="593"/>
      <c r="Z31" s="594">
        <v>3.2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98.1</v>
      </c>
      <c r="BH31" s="623"/>
      <c r="BI31" s="623"/>
      <c r="BJ31" s="623"/>
      <c r="BK31" s="623"/>
      <c r="BL31" s="623"/>
      <c r="BM31" s="597">
        <v>95.7</v>
      </c>
      <c r="BN31" s="647"/>
      <c r="BO31" s="647"/>
      <c r="BP31" s="647"/>
      <c r="BQ31" s="648"/>
      <c r="BR31" s="646">
        <v>98.1</v>
      </c>
      <c r="BS31" s="623"/>
      <c r="BT31" s="623"/>
      <c r="BU31" s="623"/>
      <c r="BV31" s="623"/>
      <c r="BW31" s="623"/>
      <c r="BX31" s="597">
        <v>94.1</v>
      </c>
      <c r="BY31" s="647"/>
      <c r="BZ31" s="647"/>
      <c r="CA31" s="647"/>
      <c r="CB31" s="648"/>
      <c r="CD31" s="654"/>
      <c r="CE31" s="655"/>
      <c r="CF31" s="605" t="s">
        <v>296</v>
      </c>
      <c r="CG31" s="606"/>
      <c r="CH31" s="606"/>
      <c r="CI31" s="606"/>
      <c r="CJ31" s="606"/>
      <c r="CK31" s="606"/>
      <c r="CL31" s="606"/>
      <c r="CM31" s="606"/>
      <c r="CN31" s="606"/>
      <c r="CO31" s="606"/>
      <c r="CP31" s="606"/>
      <c r="CQ31" s="607"/>
      <c r="CR31" s="591">
        <v>122347</v>
      </c>
      <c r="CS31" s="623"/>
      <c r="CT31" s="623"/>
      <c r="CU31" s="623"/>
      <c r="CV31" s="623"/>
      <c r="CW31" s="623"/>
      <c r="CX31" s="623"/>
      <c r="CY31" s="624"/>
      <c r="CZ31" s="625">
        <v>0.6</v>
      </c>
      <c r="DA31" s="626"/>
      <c r="DB31" s="626"/>
      <c r="DC31" s="627"/>
      <c r="DD31" s="600">
        <v>111584</v>
      </c>
      <c r="DE31" s="623"/>
      <c r="DF31" s="623"/>
      <c r="DG31" s="623"/>
      <c r="DH31" s="623"/>
      <c r="DI31" s="623"/>
      <c r="DJ31" s="623"/>
      <c r="DK31" s="624"/>
      <c r="DL31" s="600">
        <v>111584</v>
      </c>
      <c r="DM31" s="623"/>
      <c r="DN31" s="623"/>
      <c r="DO31" s="623"/>
      <c r="DP31" s="623"/>
      <c r="DQ31" s="623"/>
      <c r="DR31" s="623"/>
      <c r="DS31" s="623"/>
      <c r="DT31" s="623"/>
      <c r="DU31" s="623"/>
      <c r="DV31" s="624"/>
      <c r="DW31" s="596">
        <v>0.9</v>
      </c>
      <c r="DX31" s="617"/>
      <c r="DY31" s="617"/>
      <c r="DZ31" s="617"/>
      <c r="EA31" s="617"/>
      <c r="EB31" s="617"/>
      <c r="EC31" s="618"/>
    </row>
    <row r="32" spans="2:133" ht="11.25" customHeight="1" x14ac:dyDescent="0.15">
      <c r="B32" s="588" t="s">
        <v>297</v>
      </c>
      <c r="C32" s="589"/>
      <c r="D32" s="589"/>
      <c r="E32" s="589"/>
      <c r="F32" s="589"/>
      <c r="G32" s="589"/>
      <c r="H32" s="589"/>
      <c r="I32" s="589"/>
      <c r="J32" s="589"/>
      <c r="K32" s="589"/>
      <c r="L32" s="589"/>
      <c r="M32" s="589"/>
      <c r="N32" s="589"/>
      <c r="O32" s="589"/>
      <c r="P32" s="589"/>
      <c r="Q32" s="590"/>
      <c r="R32" s="591">
        <v>179714</v>
      </c>
      <c r="S32" s="592"/>
      <c r="T32" s="592"/>
      <c r="U32" s="592"/>
      <c r="V32" s="592"/>
      <c r="W32" s="592"/>
      <c r="X32" s="592"/>
      <c r="Y32" s="593"/>
      <c r="Z32" s="594">
        <v>0.8</v>
      </c>
      <c r="AA32" s="594"/>
      <c r="AB32" s="594"/>
      <c r="AC32" s="594"/>
      <c r="AD32" s="595">
        <v>134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98.9</v>
      </c>
      <c r="BH32" s="659"/>
      <c r="BI32" s="659"/>
      <c r="BJ32" s="659"/>
      <c r="BK32" s="659"/>
      <c r="BL32" s="659"/>
      <c r="BM32" s="660">
        <v>97</v>
      </c>
      <c r="BN32" s="659"/>
      <c r="BO32" s="659"/>
      <c r="BP32" s="659"/>
      <c r="BQ32" s="661"/>
      <c r="BR32" s="658">
        <v>98.6</v>
      </c>
      <c r="BS32" s="659"/>
      <c r="BT32" s="659"/>
      <c r="BU32" s="659"/>
      <c r="BV32" s="659"/>
      <c r="BW32" s="659"/>
      <c r="BX32" s="660">
        <v>96.2</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x14ac:dyDescent="0.15">
      <c r="B33" s="588" t="s">
        <v>300</v>
      </c>
      <c r="C33" s="589"/>
      <c r="D33" s="589"/>
      <c r="E33" s="589"/>
      <c r="F33" s="589"/>
      <c r="G33" s="589"/>
      <c r="H33" s="589"/>
      <c r="I33" s="589"/>
      <c r="J33" s="589"/>
      <c r="K33" s="589"/>
      <c r="L33" s="589"/>
      <c r="M33" s="589"/>
      <c r="N33" s="589"/>
      <c r="O33" s="589"/>
      <c r="P33" s="589"/>
      <c r="Q33" s="590"/>
      <c r="R33" s="591">
        <v>500000</v>
      </c>
      <c r="S33" s="592"/>
      <c r="T33" s="592"/>
      <c r="U33" s="592"/>
      <c r="V33" s="592"/>
      <c r="W33" s="592"/>
      <c r="X33" s="592"/>
      <c r="Y33" s="593"/>
      <c r="Z33" s="594">
        <v>2.2000000000000002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9274896</v>
      </c>
      <c r="CS33" s="623"/>
      <c r="CT33" s="623"/>
      <c r="CU33" s="623"/>
      <c r="CV33" s="623"/>
      <c r="CW33" s="623"/>
      <c r="CX33" s="623"/>
      <c r="CY33" s="624"/>
      <c r="CZ33" s="625">
        <v>42.1</v>
      </c>
      <c r="DA33" s="626"/>
      <c r="DB33" s="626"/>
      <c r="DC33" s="627"/>
      <c r="DD33" s="600">
        <v>7161292</v>
      </c>
      <c r="DE33" s="623"/>
      <c r="DF33" s="623"/>
      <c r="DG33" s="623"/>
      <c r="DH33" s="623"/>
      <c r="DI33" s="623"/>
      <c r="DJ33" s="623"/>
      <c r="DK33" s="624"/>
      <c r="DL33" s="600">
        <v>4935205</v>
      </c>
      <c r="DM33" s="623"/>
      <c r="DN33" s="623"/>
      <c r="DO33" s="623"/>
      <c r="DP33" s="623"/>
      <c r="DQ33" s="623"/>
      <c r="DR33" s="623"/>
      <c r="DS33" s="623"/>
      <c r="DT33" s="623"/>
      <c r="DU33" s="623"/>
      <c r="DV33" s="624"/>
      <c r="DW33" s="596">
        <v>39.299999999999997</v>
      </c>
      <c r="DX33" s="617"/>
      <c r="DY33" s="617"/>
      <c r="DZ33" s="617"/>
      <c r="EA33" s="617"/>
      <c r="EB33" s="617"/>
      <c r="EC33" s="618"/>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3174553</v>
      </c>
      <c r="CS34" s="592"/>
      <c r="CT34" s="592"/>
      <c r="CU34" s="592"/>
      <c r="CV34" s="592"/>
      <c r="CW34" s="592"/>
      <c r="CX34" s="592"/>
      <c r="CY34" s="593"/>
      <c r="CZ34" s="625">
        <v>14.4</v>
      </c>
      <c r="DA34" s="626"/>
      <c r="DB34" s="626"/>
      <c r="DC34" s="627"/>
      <c r="DD34" s="600">
        <v>2294463</v>
      </c>
      <c r="DE34" s="592"/>
      <c r="DF34" s="592"/>
      <c r="DG34" s="592"/>
      <c r="DH34" s="592"/>
      <c r="DI34" s="592"/>
      <c r="DJ34" s="592"/>
      <c r="DK34" s="593"/>
      <c r="DL34" s="600">
        <v>2073111</v>
      </c>
      <c r="DM34" s="592"/>
      <c r="DN34" s="592"/>
      <c r="DO34" s="592"/>
      <c r="DP34" s="592"/>
      <c r="DQ34" s="592"/>
      <c r="DR34" s="592"/>
      <c r="DS34" s="592"/>
      <c r="DT34" s="592"/>
      <c r="DU34" s="592"/>
      <c r="DV34" s="593"/>
      <c r="DW34" s="596">
        <v>16.5</v>
      </c>
      <c r="DX34" s="617"/>
      <c r="DY34" s="617"/>
      <c r="DZ34" s="617"/>
      <c r="EA34" s="617"/>
      <c r="EB34" s="617"/>
      <c r="EC34" s="618"/>
    </row>
    <row r="35" spans="2:133" ht="11.25" customHeight="1" x14ac:dyDescent="0.15">
      <c r="B35" s="588" t="s">
        <v>306</v>
      </c>
      <c r="C35" s="589"/>
      <c r="D35" s="589"/>
      <c r="E35" s="589"/>
      <c r="F35" s="589"/>
      <c r="G35" s="589"/>
      <c r="H35" s="589"/>
      <c r="I35" s="589"/>
      <c r="J35" s="589"/>
      <c r="K35" s="589"/>
      <c r="L35" s="589"/>
      <c r="M35" s="589"/>
      <c r="N35" s="589"/>
      <c r="O35" s="589"/>
      <c r="P35" s="589"/>
      <c r="Q35" s="590"/>
      <c r="R35" s="591">
        <v>400000</v>
      </c>
      <c r="S35" s="592"/>
      <c r="T35" s="592"/>
      <c r="U35" s="592"/>
      <c r="V35" s="592"/>
      <c r="W35" s="592"/>
      <c r="X35" s="592"/>
      <c r="Y35" s="593"/>
      <c r="Z35" s="594">
        <v>1.7</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3034423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175585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68333</v>
      </c>
      <c r="CS35" s="623"/>
      <c r="CT35" s="623"/>
      <c r="CU35" s="623"/>
      <c r="CV35" s="623"/>
      <c r="CW35" s="623"/>
      <c r="CX35" s="623"/>
      <c r="CY35" s="624"/>
      <c r="CZ35" s="625">
        <v>0.3</v>
      </c>
      <c r="DA35" s="626"/>
      <c r="DB35" s="626"/>
      <c r="DC35" s="627"/>
      <c r="DD35" s="600">
        <v>44902</v>
      </c>
      <c r="DE35" s="623"/>
      <c r="DF35" s="623"/>
      <c r="DG35" s="623"/>
      <c r="DH35" s="623"/>
      <c r="DI35" s="623"/>
      <c r="DJ35" s="623"/>
      <c r="DK35" s="624"/>
      <c r="DL35" s="600">
        <v>44902</v>
      </c>
      <c r="DM35" s="623"/>
      <c r="DN35" s="623"/>
      <c r="DO35" s="623"/>
      <c r="DP35" s="623"/>
      <c r="DQ35" s="623"/>
      <c r="DR35" s="623"/>
      <c r="DS35" s="623"/>
      <c r="DT35" s="623"/>
      <c r="DU35" s="623"/>
      <c r="DV35" s="624"/>
      <c r="DW35" s="596">
        <v>0.4</v>
      </c>
      <c r="DX35" s="617"/>
      <c r="DY35" s="617"/>
      <c r="DZ35" s="617"/>
      <c r="EA35" s="617"/>
      <c r="EB35" s="617"/>
      <c r="EC35" s="618"/>
    </row>
    <row r="36" spans="2:133" ht="11.25" customHeight="1" x14ac:dyDescent="0.15">
      <c r="B36" s="634" t="s">
        <v>310</v>
      </c>
      <c r="C36" s="635"/>
      <c r="D36" s="635"/>
      <c r="E36" s="635"/>
      <c r="F36" s="635"/>
      <c r="G36" s="635"/>
      <c r="H36" s="635"/>
      <c r="I36" s="635"/>
      <c r="J36" s="635"/>
      <c r="K36" s="635"/>
      <c r="L36" s="635"/>
      <c r="M36" s="635"/>
      <c r="N36" s="635"/>
      <c r="O36" s="635"/>
      <c r="P36" s="635"/>
      <c r="Q36" s="636"/>
      <c r="R36" s="663">
        <v>23122988</v>
      </c>
      <c r="S36" s="664"/>
      <c r="T36" s="664"/>
      <c r="U36" s="664"/>
      <c r="V36" s="664"/>
      <c r="W36" s="664"/>
      <c r="X36" s="664"/>
      <c r="Y36" s="665"/>
      <c r="Z36" s="666">
        <v>100</v>
      </c>
      <c r="AA36" s="666"/>
      <c r="AB36" s="666"/>
      <c r="AC36" s="666"/>
      <c r="AD36" s="667">
        <v>12169590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711024</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-546417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2766772</v>
      </c>
      <c r="CS36" s="592"/>
      <c r="CT36" s="592"/>
      <c r="CU36" s="592"/>
      <c r="CV36" s="592"/>
      <c r="CW36" s="592"/>
      <c r="CX36" s="592"/>
      <c r="CY36" s="593"/>
      <c r="CZ36" s="625">
        <v>12.6</v>
      </c>
      <c r="DA36" s="626"/>
      <c r="DB36" s="626"/>
      <c r="DC36" s="627"/>
      <c r="DD36" s="600">
        <v>1764726</v>
      </c>
      <c r="DE36" s="592"/>
      <c r="DF36" s="592"/>
      <c r="DG36" s="592"/>
      <c r="DH36" s="592"/>
      <c r="DI36" s="592"/>
      <c r="DJ36" s="592"/>
      <c r="DK36" s="593"/>
      <c r="DL36" s="600">
        <v>1563776</v>
      </c>
      <c r="DM36" s="592"/>
      <c r="DN36" s="592"/>
      <c r="DO36" s="592"/>
      <c r="DP36" s="592"/>
      <c r="DQ36" s="592"/>
      <c r="DR36" s="592"/>
      <c r="DS36" s="592"/>
      <c r="DT36" s="592"/>
      <c r="DU36" s="592"/>
      <c r="DV36" s="593"/>
      <c r="DW36" s="596">
        <v>12.4</v>
      </c>
      <c r="DX36" s="617"/>
      <c r="DY36" s="617"/>
      <c r="DZ36" s="617"/>
      <c r="EA36" s="617"/>
      <c r="EB36" s="617"/>
      <c r="EC36" s="618"/>
    </row>
    <row r="37" spans="2:133" ht="11.25" customHeight="1" x14ac:dyDescent="0.15">
      <c r="AQ37" s="670" t="s">
        <v>314</v>
      </c>
      <c r="AR37" s="671"/>
      <c r="AS37" s="671"/>
      <c r="AT37" s="671"/>
      <c r="AU37" s="671"/>
      <c r="AV37" s="671"/>
      <c r="AW37" s="671"/>
      <c r="AX37" s="671"/>
      <c r="AY37" s="672"/>
      <c r="AZ37" s="591">
        <v>260000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12046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479837</v>
      </c>
      <c r="CS37" s="623"/>
      <c r="CT37" s="623"/>
      <c r="CU37" s="623"/>
      <c r="CV37" s="623"/>
      <c r="CW37" s="623"/>
      <c r="CX37" s="623"/>
      <c r="CY37" s="624"/>
      <c r="CZ37" s="625">
        <v>2.2000000000000002</v>
      </c>
      <c r="DA37" s="626"/>
      <c r="DB37" s="626"/>
      <c r="DC37" s="627"/>
      <c r="DD37" s="600">
        <v>382815</v>
      </c>
      <c r="DE37" s="623"/>
      <c r="DF37" s="623"/>
      <c r="DG37" s="623"/>
      <c r="DH37" s="623"/>
      <c r="DI37" s="623"/>
      <c r="DJ37" s="623"/>
      <c r="DK37" s="624"/>
      <c r="DL37" s="600">
        <v>363052</v>
      </c>
      <c r="DM37" s="623"/>
      <c r="DN37" s="623"/>
      <c r="DO37" s="623"/>
      <c r="DP37" s="623"/>
      <c r="DQ37" s="623"/>
      <c r="DR37" s="623"/>
      <c r="DS37" s="623"/>
      <c r="DT37" s="623"/>
      <c r="DU37" s="623"/>
      <c r="DV37" s="624"/>
      <c r="DW37" s="596">
        <v>2.9</v>
      </c>
      <c r="DX37" s="617"/>
      <c r="DY37" s="617"/>
      <c r="DZ37" s="617"/>
      <c r="EA37" s="617"/>
      <c r="EB37" s="617"/>
      <c r="EC37" s="618"/>
    </row>
    <row r="38" spans="2:133" ht="11.25" customHeight="1" x14ac:dyDescent="0.15">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19295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2323399</v>
      </c>
      <c r="CS38" s="592"/>
      <c r="CT38" s="592"/>
      <c r="CU38" s="592"/>
      <c r="CV38" s="592"/>
      <c r="CW38" s="592"/>
      <c r="CX38" s="592"/>
      <c r="CY38" s="593"/>
      <c r="CZ38" s="625">
        <v>10.6</v>
      </c>
      <c r="DA38" s="626"/>
      <c r="DB38" s="626"/>
      <c r="DC38" s="627"/>
      <c r="DD38" s="600">
        <v>2130553</v>
      </c>
      <c r="DE38" s="592"/>
      <c r="DF38" s="592"/>
      <c r="DG38" s="592"/>
      <c r="DH38" s="592"/>
      <c r="DI38" s="592"/>
      <c r="DJ38" s="592"/>
      <c r="DK38" s="593"/>
      <c r="DL38" s="600">
        <v>1253416</v>
      </c>
      <c r="DM38" s="592"/>
      <c r="DN38" s="592"/>
      <c r="DO38" s="592"/>
      <c r="DP38" s="592"/>
      <c r="DQ38" s="592"/>
      <c r="DR38" s="592"/>
      <c r="DS38" s="592"/>
      <c r="DT38" s="592"/>
      <c r="DU38" s="592"/>
      <c r="DV38" s="593"/>
      <c r="DW38" s="596">
        <v>10</v>
      </c>
      <c r="DX38" s="617"/>
      <c r="DY38" s="617"/>
      <c r="DZ38" s="617"/>
      <c r="EA38" s="617"/>
      <c r="EB38" s="617"/>
      <c r="EC38" s="618"/>
    </row>
    <row r="39" spans="2:133" ht="11.25" customHeight="1" x14ac:dyDescent="0.15">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941839</v>
      </c>
      <c r="CS39" s="623"/>
      <c r="CT39" s="623"/>
      <c r="CU39" s="623"/>
      <c r="CV39" s="623"/>
      <c r="CW39" s="623"/>
      <c r="CX39" s="623"/>
      <c r="CY39" s="624"/>
      <c r="CZ39" s="625">
        <v>4.3</v>
      </c>
      <c r="DA39" s="626"/>
      <c r="DB39" s="626"/>
      <c r="DC39" s="627"/>
      <c r="DD39" s="600">
        <v>926648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925236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1138163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232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1111106</v>
      </c>
      <c r="CS42" s="592"/>
      <c r="CT42" s="592"/>
      <c r="CU42" s="592"/>
      <c r="CV42" s="592"/>
      <c r="CW42" s="592"/>
      <c r="CX42" s="592"/>
      <c r="CY42" s="593"/>
      <c r="CZ42" s="625">
        <v>5</v>
      </c>
      <c r="DA42" s="674"/>
      <c r="DB42" s="674"/>
      <c r="DC42" s="675"/>
      <c r="DD42" s="600">
        <v>375982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19557</v>
      </c>
      <c r="CS43" s="623"/>
      <c r="CT43" s="623"/>
      <c r="CU43" s="623"/>
      <c r="CV43" s="623"/>
      <c r="CW43" s="623"/>
      <c r="CX43" s="623"/>
      <c r="CY43" s="624"/>
      <c r="CZ43" s="625">
        <v>0.1</v>
      </c>
      <c r="DA43" s="626"/>
      <c r="DB43" s="626"/>
      <c r="DC43" s="627"/>
      <c r="DD43" s="600">
        <v>18763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1103197</v>
      </c>
      <c r="CS44" s="592"/>
      <c r="CT44" s="592"/>
      <c r="CU44" s="592"/>
      <c r="CV44" s="592"/>
      <c r="CW44" s="592"/>
      <c r="CX44" s="592"/>
      <c r="CY44" s="593"/>
      <c r="CZ44" s="625">
        <v>5</v>
      </c>
      <c r="DA44" s="674"/>
      <c r="DB44" s="674"/>
      <c r="DC44" s="675"/>
      <c r="DD44" s="600">
        <v>368073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465490</v>
      </c>
      <c r="CS45" s="623"/>
      <c r="CT45" s="623"/>
      <c r="CU45" s="623"/>
      <c r="CV45" s="623"/>
      <c r="CW45" s="623"/>
      <c r="CX45" s="623"/>
      <c r="CY45" s="624"/>
      <c r="CZ45" s="625">
        <v>2.1</v>
      </c>
      <c r="DA45" s="626"/>
      <c r="DB45" s="626"/>
      <c r="DC45" s="627"/>
      <c r="DD45" s="600">
        <v>36532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637707</v>
      </c>
      <c r="CS46" s="592"/>
      <c r="CT46" s="592"/>
      <c r="CU46" s="592"/>
      <c r="CV46" s="592"/>
      <c r="CW46" s="592"/>
      <c r="CX46" s="592"/>
      <c r="CY46" s="593"/>
      <c r="CZ46" s="625">
        <v>2.9</v>
      </c>
      <c r="DA46" s="674"/>
      <c r="DB46" s="674"/>
      <c r="DC46" s="675"/>
      <c r="DD46" s="600">
        <v>331541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7909</v>
      </c>
      <c r="CS47" s="623"/>
      <c r="CT47" s="623"/>
      <c r="CU47" s="623"/>
      <c r="CV47" s="623"/>
      <c r="CW47" s="623"/>
      <c r="CX47" s="623"/>
      <c r="CY47" s="624"/>
      <c r="CZ47" s="625">
        <v>0</v>
      </c>
      <c r="DA47" s="626"/>
      <c r="DB47" s="626"/>
      <c r="DC47" s="627"/>
      <c r="DD47" s="600">
        <v>7909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22009949</v>
      </c>
      <c r="CS49" s="659"/>
      <c r="CT49" s="659"/>
      <c r="CU49" s="659"/>
      <c r="CV49" s="659"/>
      <c r="CW49" s="659"/>
      <c r="CX49" s="659"/>
      <c r="CY49" s="686"/>
      <c r="CZ49" s="687">
        <v>100</v>
      </c>
      <c r="DA49" s="688"/>
      <c r="DB49" s="688"/>
      <c r="DC49" s="689"/>
      <c r="DD49" s="690">
        <v>13996825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 zoomScale="70" zoomScaleNormal="25" zoomScaleSheetLayoutView="70" workbookViewId="0">
      <selection activeCell="A24" sqref="A24:AY2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23123</v>
      </c>
      <c r="R7" s="721"/>
      <c r="S7" s="721"/>
      <c r="T7" s="721"/>
      <c r="U7" s="721"/>
      <c r="V7" s="721">
        <v>22010</v>
      </c>
      <c r="W7" s="721"/>
      <c r="X7" s="721"/>
      <c r="Y7" s="721"/>
      <c r="Z7" s="721"/>
      <c r="AA7" s="721">
        <v>1113</v>
      </c>
      <c r="AB7" s="721"/>
      <c r="AC7" s="721"/>
      <c r="AD7" s="721"/>
      <c r="AE7" s="722"/>
      <c r="AF7" s="723">
        <v>1113</v>
      </c>
      <c r="AG7" s="724"/>
      <c r="AH7" s="724"/>
      <c r="AI7" s="724"/>
      <c r="AJ7" s="725"/>
      <c r="AK7" s="760">
        <v>508</v>
      </c>
      <c r="AL7" s="761"/>
      <c r="AM7" s="761"/>
      <c r="AN7" s="761"/>
      <c r="AO7" s="761"/>
      <c r="AP7" s="761">
        <v>8261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t="s">
        <v>528</v>
      </c>
      <c r="CI7" s="758"/>
      <c r="CJ7" s="758"/>
      <c r="CK7" s="758"/>
      <c r="CL7" s="759"/>
      <c r="CM7" s="757">
        <v>275</v>
      </c>
      <c r="CN7" s="758"/>
      <c r="CO7" s="758"/>
      <c r="CP7" s="758"/>
      <c r="CQ7" s="759"/>
      <c r="CR7" s="757">
        <v>5</v>
      </c>
      <c r="CS7" s="758"/>
      <c r="CT7" s="758"/>
      <c r="CU7" s="758"/>
      <c r="CV7" s="759"/>
      <c r="CW7" s="757">
        <v>4</v>
      </c>
      <c r="CX7" s="758"/>
      <c r="CY7" s="758"/>
      <c r="CZ7" s="758"/>
      <c r="DA7" s="759"/>
      <c r="DB7" s="757">
        <v>1168</v>
      </c>
      <c r="DC7" s="758"/>
      <c r="DD7" s="758"/>
      <c r="DE7" s="758"/>
      <c r="DF7" s="759"/>
      <c r="DG7" s="757" t="s">
        <v>528</v>
      </c>
      <c r="DH7" s="758"/>
      <c r="DI7" s="758"/>
      <c r="DJ7" s="758"/>
      <c r="DK7" s="759"/>
      <c r="DL7" s="757" t="s">
        <v>528</v>
      </c>
      <c r="DM7" s="758"/>
      <c r="DN7" s="758"/>
      <c r="DO7" s="758"/>
      <c r="DP7" s="759"/>
      <c r="DQ7" s="757" t="s">
        <v>528</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23123</v>
      </c>
      <c r="R23" s="780"/>
      <c r="S23" s="780"/>
      <c r="T23" s="780"/>
      <c r="U23" s="780"/>
      <c r="V23" s="780">
        <v>22010</v>
      </c>
      <c r="W23" s="780"/>
      <c r="X23" s="780"/>
      <c r="Y23" s="780"/>
      <c r="Z23" s="780"/>
      <c r="AA23" s="780">
        <v>1113</v>
      </c>
      <c r="AB23" s="780"/>
      <c r="AC23" s="780"/>
      <c r="AD23" s="780"/>
      <c r="AE23" s="781"/>
      <c r="AF23" s="782">
        <v>1113</v>
      </c>
      <c r="AG23" s="780"/>
      <c r="AH23" s="780"/>
      <c r="AI23" s="780"/>
      <c r="AJ23" s="783"/>
      <c r="AK23" s="784"/>
      <c r="AL23" s="785"/>
      <c r="AM23" s="785"/>
      <c r="AN23" s="785"/>
      <c r="AO23" s="785"/>
      <c r="AP23" s="780">
        <v>8261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7132</v>
      </c>
      <c r="R28" s="809"/>
      <c r="S28" s="809"/>
      <c r="T28" s="809"/>
      <c r="U28" s="809"/>
      <c r="V28" s="809">
        <v>6956</v>
      </c>
      <c r="W28" s="809"/>
      <c r="X28" s="809"/>
      <c r="Y28" s="809"/>
      <c r="Z28" s="809"/>
      <c r="AA28" s="809">
        <v>176</v>
      </c>
      <c r="AB28" s="809"/>
      <c r="AC28" s="809"/>
      <c r="AD28" s="809"/>
      <c r="AE28" s="810"/>
      <c r="AF28" s="811">
        <v>176</v>
      </c>
      <c r="AG28" s="809"/>
      <c r="AH28" s="809"/>
      <c r="AI28" s="809"/>
      <c r="AJ28" s="812"/>
      <c r="AK28" s="813">
        <v>865</v>
      </c>
      <c r="AL28" s="804"/>
      <c r="AM28" s="804"/>
      <c r="AN28" s="804"/>
      <c r="AO28" s="804"/>
      <c r="AP28" s="804" t="s">
        <v>528</v>
      </c>
      <c r="AQ28" s="804"/>
      <c r="AR28" s="804"/>
      <c r="AS28" s="804"/>
      <c r="AT28" s="804"/>
      <c r="AU28" s="804" t="s">
        <v>528</v>
      </c>
      <c r="AV28" s="804"/>
      <c r="AW28" s="804"/>
      <c r="AX28" s="804"/>
      <c r="AY28" s="804"/>
      <c r="AZ28" s="805" t="s">
        <v>528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3631</v>
      </c>
      <c r="R29" s="745"/>
      <c r="S29" s="745"/>
      <c r="T29" s="745"/>
      <c r="U29" s="745"/>
      <c r="V29" s="745">
        <v>3550</v>
      </c>
      <c r="W29" s="745"/>
      <c r="X29" s="745"/>
      <c r="Y29" s="745"/>
      <c r="Z29" s="745"/>
      <c r="AA29" s="745">
        <v>81</v>
      </c>
      <c r="AB29" s="745"/>
      <c r="AC29" s="745"/>
      <c r="AD29" s="745"/>
      <c r="AE29" s="746"/>
      <c r="AF29" s="747">
        <v>81</v>
      </c>
      <c r="AG29" s="748"/>
      <c r="AH29" s="748"/>
      <c r="AI29" s="748"/>
      <c r="AJ29" s="749"/>
      <c r="AK29" s="816">
        <v>473</v>
      </c>
      <c r="AL29" s="817"/>
      <c r="AM29" s="817"/>
      <c r="AN29" s="817"/>
      <c r="AO29" s="817"/>
      <c r="AP29" s="817" t="s">
        <v>528</v>
      </c>
      <c r="AQ29" s="817"/>
      <c r="AR29" s="817"/>
      <c r="AS29" s="817"/>
      <c r="AT29" s="817"/>
      <c r="AU29" s="817" t="s">
        <v>528</v>
      </c>
      <c r="AV29" s="817"/>
      <c r="AW29" s="817"/>
      <c r="AX29" s="817"/>
      <c r="AY29" s="817"/>
      <c r="AZ29" s="818" t="s">
        <v>528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646</v>
      </c>
      <c r="R30" s="745"/>
      <c r="S30" s="745"/>
      <c r="T30" s="745"/>
      <c r="U30" s="745"/>
      <c r="V30" s="745">
        <v>591</v>
      </c>
      <c r="W30" s="745"/>
      <c r="X30" s="745"/>
      <c r="Y30" s="745"/>
      <c r="Z30" s="745"/>
      <c r="AA30" s="745">
        <v>55</v>
      </c>
      <c r="AB30" s="745"/>
      <c r="AC30" s="745"/>
      <c r="AD30" s="745"/>
      <c r="AE30" s="746"/>
      <c r="AF30" s="747">
        <v>55</v>
      </c>
      <c r="AG30" s="748"/>
      <c r="AH30" s="748"/>
      <c r="AI30" s="748"/>
      <c r="AJ30" s="749"/>
      <c r="AK30" s="816">
        <v>543</v>
      </c>
      <c r="AL30" s="817"/>
      <c r="AM30" s="817"/>
      <c r="AN30" s="817"/>
      <c r="AO30" s="817"/>
      <c r="AP30" s="817" t="s">
        <v>528</v>
      </c>
      <c r="AQ30" s="817"/>
      <c r="AR30" s="817"/>
      <c r="AS30" s="817"/>
      <c r="AT30" s="817"/>
      <c r="AU30" s="817" t="s">
        <v>528</v>
      </c>
      <c r="AV30" s="817"/>
      <c r="AW30" s="817"/>
      <c r="AX30" s="817"/>
      <c r="AY30" s="817"/>
      <c r="AZ30" s="818" t="s">
        <v>528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1658</v>
      </c>
      <c r="R31" s="745"/>
      <c r="S31" s="745"/>
      <c r="T31" s="745"/>
      <c r="U31" s="745"/>
      <c r="V31" s="745">
        <v>1536</v>
      </c>
      <c r="W31" s="745"/>
      <c r="X31" s="745"/>
      <c r="Y31" s="745"/>
      <c r="Z31" s="745"/>
      <c r="AA31" s="745">
        <v>122</v>
      </c>
      <c r="AB31" s="745"/>
      <c r="AC31" s="745"/>
      <c r="AD31" s="745"/>
      <c r="AE31" s="746"/>
      <c r="AF31" s="747">
        <v>122</v>
      </c>
      <c r="AG31" s="748"/>
      <c r="AH31" s="748"/>
      <c r="AI31" s="748"/>
      <c r="AJ31" s="749"/>
      <c r="AK31" s="816">
        <v>260</v>
      </c>
      <c r="AL31" s="817"/>
      <c r="AM31" s="817"/>
      <c r="AN31" s="817"/>
      <c r="AO31" s="817"/>
      <c r="AP31" s="817">
        <v>4896</v>
      </c>
      <c r="AQ31" s="817"/>
      <c r="AR31" s="817"/>
      <c r="AS31" s="817"/>
      <c r="AT31" s="817"/>
      <c r="AU31" s="817">
        <v>1151</v>
      </c>
      <c r="AV31" s="817"/>
      <c r="AW31" s="817"/>
      <c r="AX31" s="817"/>
      <c r="AY31" s="817"/>
      <c r="AZ31" s="818" t="s">
        <v>528</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434</v>
      </c>
      <c r="AG63" s="828"/>
      <c r="AH63" s="828"/>
      <c r="AI63" s="828"/>
      <c r="AJ63" s="829"/>
      <c r="AK63" s="830"/>
      <c r="AL63" s="825"/>
      <c r="AM63" s="825"/>
      <c r="AN63" s="825"/>
      <c r="AO63" s="825"/>
      <c r="AP63" s="828">
        <v>4896</v>
      </c>
      <c r="AQ63" s="828"/>
      <c r="AR63" s="828"/>
      <c r="AS63" s="828"/>
      <c r="AT63" s="828"/>
      <c r="AU63" s="828">
        <v>1151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387</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388</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529</v>
      </c>
      <c r="C68" s="856"/>
      <c r="D68" s="856"/>
      <c r="E68" s="856"/>
      <c r="F68" s="856"/>
      <c r="G68" s="856"/>
      <c r="H68" s="856"/>
      <c r="I68" s="856"/>
      <c r="J68" s="856"/>
      <c r="K68" s="856"/>
      <c r="L68" s="856"/>
      <c r="M68" s="856"/>
      <c r="N68" s="856"/>
      <c r="O68" s="856"/>
      <c r="P68" s="857"/>
      <c r="Q68" s="858">
        <v>7816</v>
      </c>
      <c r="R68" s="852"/>
      <c r="S68" s="852"/>
      <c r="T68" s="852"/>
      <c r="U68" s="852"/>
      <c r="V68" s="852">
        <v>8487</v>
      </c>
      <c r="W68" s="852"/>
      <c r="X68" s="852"/>
      <c r="Y68" s="852"/>
      <c r="Z68" s="852"/>
      <c r="AA68" s="852">
        <f>Q68-V68</f>
        <v>-671</v>
      </c>
      <c r="AB68" s="852"/>
      <c r="AC68" s="852"/>
      <c r="AD68" s="852"/>
      <c r="AE68" s="852"/>
      <c r="AF68" s="852">
        <f>2253-464</f>
        <v>1789</v>
      </c>
      <c r="AG68" s="852"/>
      <c r="AH68" s="852"/>
      <c r="AI68" s="852"/>
      <c r="AJ68" s="852"/>
      <c r="AK68" s="852" t="s">
        <v>528</v>
      </c>
      <c r="AL68" s="852"/>
      <c r="AM68" s="852"/>
      <c r="AN68" s="852"/>
      <c r="AO68" s="852"/>
      <c r="AP68" s="852">
        <v>9659</v>
      </c>
      <c r="AQ68" s="852"/>
      <c r="AR68" s="852"/>
      <c r="AS68" s="852"/>
      <c r="AT68" s="852"/>
      <c r="AU68" s="852">
        <v>2994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530</v>
      </c>
      <c r="C69" s="860"/>
      <c r="D69" s="860"/>
      <c r="E69" s="860"/>
      <c r="F69" s="860"/>
      <c r="G69" s="860"/>
      <c r="H69" s="860"/>
      <c r="I69" s="860"/>
      <c r="J69" s="860"/>
      <c r="K69" s="860"/>
      <c r="L69" s="860"/>
      <c r="M69" s="860"/>
      <c r="N69" s="860"/>
      <c r="O69" s="860"/>
      <c r="P69" s="861"/>
      <c r="Q69" s="862">
        <v>10907</v>
      </c>
      <c r="R69" s="817"/>
      <c r="S69" s="817"/>
      <c r="T69" s="817"/>
      <c r="U69" s="817"/>
      <c r="V69" s="817">
        <v>10443</v>
      </c>
      <c r="W69" s="817"/>
      <c r="X69" s="817"/>
      <c r="Y69" s="817"/>
      <c r="Z69" s="817"/>
      <c r="AA69" s="817">
        <v>464</v>
      </c>
      <c r="AB69" s="817"/>
      <c r="AC69" s="817"/>
      <c r="AD69" s="817"/>
      <c r="AE69" s="817"/>
      <c r="AF69" s="817">
        <v>464</v>
      </c>
      <c r="AG69" s="817"/>
      <c r="AH69" s="817"/>
      <c r="AI69" s="817"/>
      <c r="AJ69" s="817"/>
      <c r="AK69" s="817">
        <v>266</v>
      </c>
      <c r="AL69" s="817"/>
      <c r="AM69" s="817"/>
      <c r="AN69" s="817"/>
      <c r="AO69" s="817"/>
      <c r="AP69" s="817">
        <v>10230</v>
      </c>
      <c r="AQ69" s="817"/>
      <c r="AR69" s="817"/>
      <c r="AS69" s="817"/>
      <c r="AT69" s="817"/>
      <c r="AU69" s="817">
        <v>164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531</v>
      </c>
      <c r="C70" s="860"/>
      <c r="D70" s="860"/>
      <c r="E70" s="860"/>
      <c r="F70" s="860"/>
      <c r="G70" s="860"/>
      <c r="H70" s="860"/>
      <c r="I70" s="860"/>
      <c r="J70" s="860"/>
      <c r="K70" s="860"/>
      <c r="L70" s="860"/>
      <c r="M70" s="860"/>
      <c r="N70" s="860"/>
      <c r="O70" s="860"/>
      <c r="P70" s="861"/>
      <c r="Q70" s="862">
        <v>2184</v>
      </c>
      <c r="R70" s="817"/>
      <c r="S70" s="817"/>
      <c r="T70" s="817"/>
      <c r="U70" s="817"/>
      <c r="V70" s="817">
        <v>2018</v>
      </c>
      <c r="W70" s="817"/>
      <c r="X70" s="817"/>
      <c r="Y70" s="817"/>
      <c r="Z70" s="817"/>
      <c r="AA70" s="817">
        <v>166</v>
      </c>
      <c r="AB70" s="817"/>
      <c r="AC70" s="817"/>
      <c r="AD70" s="817"/>
      <c r="AE70" s="817"/>
      <c r="AF70" s="817">
        <v>166</v>
      </c>
      <c r="AG70" s="817"/>
      <c r="AH70" s="817"/>
      <c r="AI70" s="817"/>
      <c r="AJ70" s="817"/>
      <c r="AK70" s="817" t="s">
        <v>528</v>
      </c>
      <c r="AL70" s="817"/>
      <c r="AM70" s="817"/>
      <c r="AN70" s="817"/>
      <c r="AO70" s="817"/>
      <c r="AP70" s="817">
        <v>923</v>
      </c>
      <c r="AQ70" s="817"/>
      <c r="AR70" s="817"/>
      <c r="AS70" s="817"/>
      <c r="AT70" s="817"/>
      <c r="AU70" s="817">
        <v>189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532</v>
      </c>
      <c r="C71" s="860"/>
      <c r="D71" s="860"/>
      <c r="E71" s="860"/>
      <c r="F71" s="860"/>
      <c r="G71" s="860"/>
      <c r="H71" s="860"/>
      <c r="I71" s="860"/>
      <c r="J71" s="860"/>
      <c r="K71" s="860"/>
      <c r="L71" s="860"/>
      <c r="M71" s="860"/>
      <c r="N71" s="860"/>
      <c r="O71" s="860"/>
      <c r="P71" s="861"/>
      <c r="Q71" s="862">
        <v>430</v>
      </c>
      <c r="R71" s="817"/>
      <c r="S71" s="817"/>
      <c r="T71" s="817"/>
      <c r="U71" s="817"/>
      <c r="V71" s="817">
        <v>408</v>
      </c>
      <c r="W71" s="817"/>
      <c r="X71" s="817"/>
      <c r="Y71" s="817"/>
      <c r="Z71" s="817"/>
      <c r="AA71" s="817">
        <v>22</v>
      </c>
      <c r="AB71" s="817"/>
      <c r="AC71" s="817"/>
      <c r="AD71" s="817"/>
      <c r="AE71" s="817"/>
      <c r="AF71" s="817">
        <v>22</v>
      </c>
      <c r="AG71" s="817"/>
      <c r="AH71" s="817"/>
      <c r="AI71" s="817"/>
      <c r="AJ71" s="817"/>
      <c r="AK71" s="817" t="s">
        <v>528</v>
      </c>
      <c r="AL71" s="817"/>
      <c r="AM71" s="817"/>
      <c r="AN71" s="817"/>
      <c r="AO71" s="817"/>
      <c r="AP71" s="817">
        <v>1048</v>
      </c>
      <c r="AQ71" s="817"/>
      <c r="AR71" s="817"/>
      <c r="AS71" s="817"/>
      <c r="AT71" s="817"/>
      <c r="AU71" s="817">
        <v>178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533</v>
      </c>
      <c r="C72" s="860"/>
      <c r="D72" s="860"/>
      <c r="E72" s="860"/>
      <c r="F72" s="860"/>
      <c r="G72" s="860"/>
      <c r="H72" s="860"/>
      <c r="I72" s="860"/>
      <c r="J72" s="860"/>
      <c r="K72" s="860"/>
      <c r="L72" s="860"/>
      <c r="M72" s="860"/>
      <c r="N72" s="860"/>
      <c r="O72" s="860"/>
      <c r="P72" s="861"/>
      <c r="Q72" s="862">
        <v>932</v>
      </c>
      <c r="R72" s="817"/>
      <c r="S72" s="817"/>
      <c r="T72" s="817"/>
      <c r="U72" s="817"/>
      <c r="V72" s="817">
        <v>910</v>
      </c>
      <c r="W72" s="817"/>
      <c r="X72" s="817"/>
      <c r="Y72" s="817"/>
      <c r="Z72" s="817"/>
      <c r="AA72" s="817">
        <v>21</v>
      </c>
      <c r="AB72" s="817"/>
      <c r="AC72" s="817"/>
      <c r="AD72" s="817"/>
      <c r="AE72" s="817"/>
      <c r="AF72" s="817">
        <v>21</v>
      </c>
      <c r="AG72" s="817"/>
      <c r="AH72" s="817"/>
      <c r="AI72" s="817"/>
      <c r="AJ72" s="817"/>
      <c r="AK72" s="817">
        <v>23</v>
      </c>
      <c r="AL72" s="817"/>
      <c r="AM72" s="817"/>
      <c r="AN72" s="817"/>
      <c r="AO72" s="817"/>
      <c r="AP72" s="817" t="s">
        <v>528</v>
      </c>
      <c r="AQ72" s="817"/>
      <c r="AR72" s="817"/>
      <c r="AS72" s="817"/>
      <c r="AT72" s="817"/>
      <c r="AU72" s="817" t="s">
        <v>528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534</v>
      </c>
      <c r="C73" s="860"/>
      <c r="D73" s="860"/>
      <c r="E73" s="860"/>
      <c r="F73" s="860"/>
      <c r="G73" s="860"/>
      <c r="H73" s="860"/>
      <c r="I73" s="860"/>
      <c r="J73" s="860"/>
      <c r="K73" s="860"/>
      <c r="L73" s="860"/>
      <c r="M73" s="860"/>
      <c r="N73" s="860"/>
      <c r="O73" s="860"/>
      <c r="P73" s="861"/>
      <c r="Q73" s="862">
        <v>515</v>
      </c>
      <c r="R73" s="817"/>
      <c r="S73" s="817"/>
      <c r="T73" s="817"/>
      <c r="U73" s="817"/>
      <c r="V73" s="817">
        <v>399</v>
      </c>
      <c r="W73" s="817"/>
      <c r="X73" s="817"/>
      <c r="Y73" s="817"/>
      <c r="Z73" s="817"/>
      <c r="AA73" s="817">
        <v>117</v>
      </c>
      <c r="AB73" s="817"/>
      <c r="AC73" s="817"/>
      <c r="AD73" s="817"/>
      <c r="AE73" s="817"/>
      <c r="AF73" s="817">
        <v>117</v>
      </c>
      <c r="AG73" s="817"/>
      <c r="AH73" s="817"/>
      <c r="AI73" s="817"/>
      <c r="AJ73" s="817"/>
      <c r="AK73" s="817">
        <v>85</v>
      </c>
      <c r="AL73" s="817"/>
      <c r="AM73" s="817"/>
      <c r="AN73" s="817"/>
      <c r="AO73" s="817"/>
      <c r="AP73" s="817" t="s">
        <v>528</v>
      </c>
      <c r="AQ73" s="817"/>
      <c r="AR73" s="817"/>
      <c r="AS73" s="817"/>
      <c r="AT73" s="817"/>
      <c r="AU73" s="817" t="s">
        <v>528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535</v>
      </c>
      <c r="C74" s="860"/>
      <c r="D74" s="860"/>
      <c r="E74" s="860"/>
      <c r="F74" s="860"/>
      <c r="G74" s="860"/>
      <c r="H74" s="860"/>
      <c r="I74" s="860"/>
      <c r="J74" s="860"/>
      <c r="K74" s="860"/>
      <c r="L74" s="860"/>
      <c r="M74" s="860"/>
      <c r="N74" s="860"/>
      <c r="O74" s="860"/>
      <c r="P74" s="861"/>
      <c r="Q74" s="862">
        <v>16</v>
      </c>
      <c r="R74" s="817"/>
      <c r="S74" s="817"/>
      <c r="T74" s="817"/>
      <c r="U74" s="817"/>
      <c r="V74" s="817">
        <v>3</v>
      </c>
      <c r="W74" s="817"/>
      <c r="X74" s="817"/>
      <c r="Y74" s="817"/>
      <c r="Z74" s="817"/>
      <c r="AA74" s="817">
        <v>14</v>
      </c>
      <c r="AB74" s="817"/>
      <c r="AC74" s="817"/>
      <c r="AD74" s="817"/>
      <c r="AE74" s="817"/>
      <c r="AF74" s="817">
        <v>14</v>
      </c>
      <c r="AG74" s="817"/>
      <c r="AH74" s="817"/>
      <c r="AI74" s="817"/>
      <c r="AJ74" s="817"/>
      <c r="AK74" s="817" t="s">
        <v>528</v>
      </c>
      <c r="AL74" s="817"/>
      <c r="AM74" s="817"/>
      <c r="AN74" s="817"/>
      <c r="AO74" s="817"/>
      <c r="AP74" s="817" t="s">
        <v>528</v>
      </c>
      <c r="AQ74" s="817"/>
      <c r="AR74" s="817"/>
      <c r="AS74" s="817"/>
      <c r="AT74" s="817"/>
      <c r="AU74" s="817" t="s">
        <v>528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536</v>
      </c>
      <c r="C75" s="860"/>
      <c r="D75" s="860"/>
      <c r="E75" s="860"/>
      <c r="F75" s="860"/>
      <c r="G75" s="860"/>
      <c r="H75" s="860"/>
      <c r="I75" s="860"/>
      <c r="J75" s="860"/>
      <c r="K75" s="860"/>
      <c r="L75" s="860"/>
      <c r="M75" s="860"/>
      <c r="N75" s="860"/>
      <c r="O75" s="860"/>
      <c r="P75" s="861"/>
      <c r="Q75" s="865">
        <v>7052</v>
      </c>
      <c r="R75" s="866"/>
      <c r="S75" s="866"/>
      <c r="T75" s="866"/>
      <c r="U75" s="816"/>
      <c r="V75" s="867">
        <v>6840</v>
      </c>
      <c r="W75" s="866"/>
      <c r="X75" s="866"/>
      <c r="Y75" s="866"/>
      <c r="Z75" s="816"/>
      <c r="AA75" s="867">
        <v>212</v>
      </c>
      <c r="AB75" s="866"/>
      <c r="AC75" s="866"/>
      <c r="AD75" s="866"/>
      <c r="AE75" s="816"/>
      <c r="AF75" s="867">
        <v>212</v>
      </c>
      <c r="AG75" s="866"/>
      <c r="AH75" s="866"/>
      <c r="AI75" s="866"/>
      <c r="AJ75" s="816"/>
      <c r="AK75" s="867" t="s">
        <v>528</v>
      </c>
      <c r="AL75" s="866"/>
      <c r="AM75" s="866"/>
      <c r="AN75" s="866"/>
      <c r="AO75" s="816"/>
      <c r="AP75" s="867" t="s">
        <v>528</v>
      </c>
      <c r="AQ75" s="866"/>
      <c r="AR75" s="866"/>
      <c r="AS75" s="866"/>
      <c r="AT75" s="816"/>
      <c r="AU75" s="867" t="s">
        <v>528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537</v>
      </c>
      <c r="C76" s="860"/>
      <c r="D76" s="860"/>
      <c r="E76" s="860"/>
      <c r="F76" s="860"/>
      <c r="G76" s="860"/>
      <c r="H76" s="860"/>
      <c r="I76" s="860"/>
      <c r="J76" s="860"/>
      <c r="K76" s="860"/>
      <c r="L76" s="860"/>
      <c r="M76" s="860"/>
      <c r="N76" s="860"/>
      <c r="O76" s="860"/>
      <c r="P76" s="861"/>
      <c r="Q76" s="865">
        <v>2382</v>
      </c>
      <c r="R76" s="866"/>
      <c r="S76" s="866"/>
      <c r="T76" s="866"/>
      <c r="U76" s="816"/>
      <c r="V76" s="867">
        <v>2323</v>
      </c>
      <c r="W76" s="866"/>
      <c r="X76" s="866"/>
      <c r="Y76" s="866"/>
      <c r="Z76" s="816"/>
      <c r="AA76" s="867">
        <v>59</v>
      </c>
      <c r="AB76" s="866"/>
      <c r="AC76" s="866"/>
      <c r="AD76" s="866"/>
      <c r="AE76" s="816"/>
      <c r="AF76" s="867">
        <v>59</v>
      </c>
      <c r="AG76" s="866"/>
      <c r="AH76" s="866"/>
      <c r="AI76" s="866"/>
      <c r="AJ76" s="816"/>
      <c r="AK76" s="867">
        <v>1862</v>
      </c>
      <c r="AL76" s="866"/>
      <c r="AM76" s="866"/>
      <c r="AN76" s="866"/>
      <c r="AO76" s="816"/>
      <c r="AP76" s="867" t="s">
        <v>528</v>
      </c>
      <c r="AQ76" s="866"/>
      <c r="AR76" s="866"/>
      <c r="AS76" s="866"/>
      <c r="AT76" s="816"/>
      <c r="AU76" s="867" t="s">
        <v>528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538</v>
      </c>
      <c r="C77" s="860"/>
      <c r="D77" s="860"/>
      <c r="E77" s="860"/>
      <c r="F77" s="860"/>
      <c r="G77" s="860"/>
      <c r="H77" s="860"/>
      <c r="I77" s="860"/>
      <c r="J77" s="860"/>
      <c r="K77" s="860"/>
      <c r="L77" s="860"/>
      <c r="M77" s="860"/>
      <c r="N77" s="860"/>
      <c r="O77" s="860"/>
      <c r="P77" s="861"/>
      <c r="Q77" s="865">
        <v>1161919</v>
      </c>
      <c r="R77" s="866"/>
      <c r="S77" s="866"/>
      <c r="T77" s="866"/>
      <c r="U77" s="816"/>
      <c r="V77" s="867">
        <v>1129107</v>
      </c>
      <c r="W77" s="866"/>
      <c r="X77" s="866"/>
      <c r="Y77" s="866"/>
      <c r="Z77" s="816"/>
      <c r="AA77" s="867">
        <v>32812</v>
      </c>
      <c r="AB77" s="866"/>
      <c r="AC77" s="866"/>
      <c r="AD77" s="866"/>
      <c r="AE77" s="816"/>
      <c r="AF77" s="867">
        <v>32812</v>
      </c>
      <c r="AG77" s="866"/>
      <c r="AH77" s="866"/>
      <c r="AI77" s="866"/>
      <c r="AJ77" s="816"/>
      <c r="AK77" s="867">
        <v>12866</v>
      </c>
      <c r="AL77" s="866"/>
      <c r="AM77" s="866"/>
      <c r="AN77" s="866"/>
      <c r="AO77" s="816"/>
      <c r="AP77" s="867" t="s">
        <v>528</v>
      </c>
      <c r="AQ77" s="866"/>
      <c r="AR77" s="866"/>
      <c r="AS77" s="866"/>
      <c r="AT77" s="816"/>
      <c r="AU77" s="867" t="s">
        <v>528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35677</v>
      </c>
      <c r="AG88" s="828"/>
      <c r="AH88" s="828"/>
      <c r="AI88" s="828"/>
      <c r="AJ88" s="828"/>
      <c r="AK88" s="825"/>
      <c r="AL88" s="825"/>
      <c r="AM88" s="825"/>
      <c r="AN88" s="825"/>
      <c r="AO88" s="825"/>
      <c r="AP88" s="828">
        <v>21859</v>
      </c>
      <c r="AQ88" s="828"/>
      <c r="AR88" s="828"/>
      <c r="AS88" s="828"/>
      <c r="AT88" s="828"/>
      <c r="AU88" s="828">
        <v>3525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4</v>
      </c>
      <c r="CX102" s="836"/>
      <c r="CY102" s="836"/>
      <c r="CZ102" s="836"/>
      <c r="DA102" s="879"/>
      <c r="DB102" s="878">
        <v>1168</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286</v>
      </c>
      <c r="AG109" s="881"/>
      <c r="AH109" s="881"/>
      <c r="AI109" s="881"/>
      <c r="AJ109" s="882"/>
      <c r="AK109" s="880" t="s">
        <v>285</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286</v>
      </c>
      <c r="BW109" s="881"/>
      <c r="BX109" s="881"/>
      <c r="BY109" s="881"/>
      <c r="BZ109" s="882"/>
      <c r="CA109" s="880" t="s">
        <v>285</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286</v>
      </c>
      <c r="DM109" s="881"/>
      <c r="DN109" s="881"/>
      <c r="DO109" s="881"/>
      <c r="DP109" s="882"/>
      <c r="DQ109" s="880" t="s">
        <v>285</v>
      </c>
      <c r="DR109" s="881"/>
      <c r="DS109" s="881"/>
      <c r="DT109" s="881"/>
      <c r="DU109" s="882"/>
      <c r="DV109" s="880" t="s">
        <v>399</v>
      </c>
      <c r="DW109" s="881"/>
      <c r="DX109" s="881"/>
      <c r="DY109" s="881"/>
      <c r="DZ109" s="883"/>
    </row>
    <row r="110" spans="1:131" s="197" customFormat="1" ht="26.25" customHeight="1" x14ac:dyDescent="0.15">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1221521</v>
      </c>
      <c r="AB110" s="888"/>
      <c r="AC110" s="888"/>
      <c r="AD110" s="888"/>
      <c r="AE110" s="889"/>
      <c r="AF110" s="890">
        <v>1136772</v>
      </c>
      <c r="AG110" s="888"/>
      <c r="AH110" s="888"/>
      <c r="AI110" s="888"/>
      <c r="AJ110" s="889"/>
      <c r="AK110" s="890">
        <v>1090970</v>
      </c>
      <c r="AL110" s="888"/>
      <c r="AM110" s="888"/>
      <c r="AN110" s="888"/>
      <c r="AO110" s="889"/>
      <c r="AP110" s="891">
        <v>10.6</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9006056</v>
      </c>
      <c r="BR110" s="925"/>
      <c r="BS110" s="925"/>
      <c r="BT110" s="925"/>
      <c r="BU110" s="925"/>
      <c r="BV110" s="925">
        <v>8730065</v>
      </c>
      <c r="BW110" s="925"/>
      <c r="BX110" s="925"/>
      <c r="BY110" s="925"/>
      <c r="BZ110" s="925"/>
      <c r="CA110" s="925">
        <v>8261442</v>
      </c>
      <c r="CB110" s="925"/>
      <c r="CC110" s="925"/>
      <c r="CD110" s="925"/>
      <c r="CE110" s="925"/>
      <c r="CF110" s="939">
        <v>80.2</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1351546</v>
      </c>
      <c r="BR111" s="918"/>
      <c r="BS111" s="918"/>
      <c r="BT111" s="918"/>
      <c r="BU111" s="918"/>
      <c r="BV111" s="918">
        <v>1287739</v>
      </c>
      <c r="BW111" s="918"/>
      <c r="BX111" s="918"/>
      <c r="BY111" s="918"/>
      <c r="BZ111" s="918"/>
      <c r="CA111" s="918">
        <v>1446950</v>
      </c>
      <c r="CB111" s="918"/>
      <c r="CC111" s="918"/>
      <c r="CD111" s="918"/>
      <c r="CE111" s="918"/>
      <c r="CF111" s="912">
        <v>14</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1887455</v>
      </c>
      <c r="BR112" s="918"/>
      <c r="BS112" s="918"/>
      <c r="BT112" s="918"/>
      <c r="BU112" s="918"/>
      <c r="BV112" s="918">
        <v>1288581</v>
      </c>
      <c r="BW112" s="918"/>
      <c r="BX112" s="918"/>
      <c r="BY112" s="918"/>
      <c r="BZ112" s="918"/>
      <c r="CA112" s="918">
        <v>1150659</v>
      </c>
      <c r="CB112" s="918"/>
      <c r="CC112" s="918"/>
      <c r="CD112" s="918"/>
      <c r="CE112" s="918"/>
      <c r="CF112" s="912">
        <v>11.2</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177883</v>
      </c>
      <c r="AB113" s="932"/>
      <c r="AC113" s="932"/>
      <c r="AD113" s="932"/>
      <c r="AE113" s="933"/>
      <c r="AF113" s="934">
        <v>108452</v>
      </c>
      <c r="AG113" s="932"/>
      <c r="AH113" s="932"/>
      <c r="AI113" s="932"/>
      <c r="AJ113" s="933"/>
      <c r="AK113" s="934">
        <v>165284</v>
      </c>
      <c r="AL113" s="932"/>
      <c r="AM113" s="932"/>
      <c r="AN113" s="932"/>
      <c r="AO113" s="933"/>
      <c r="AP113" s="935">
        <v>1.6</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4160761</v>
      </c>
      <c r="BR113" s="918"/>
      <c r="BS113" s="918"/>
      <c r="BT113" s="918"/>
      <c r="BU113" s="918"/>
      <c r="BV113" s="918">
        <v>3703229</v>
      </c>
      <c r="BW113" s="918"/>
      <c r="BX113" s="918"/>
      <c r="BY113" s="918"/>
      <c r="BZ113" s="918"/>
      <c r="CA113" s="918">
        <v>3525230</v>
      </c>
      <c r="CB113" s="918"/>
      <c r="CC113" s="918"/>
      <c r="CD113" s="918"/>
      <c r="CE113" s="918"/>
      <c r="CF113" s="912">
        <v>34.200000000000003</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686679</v>
      </c>
      <c r="AB114" s="957"/>
      <c r="AC114" s="957"/>
      <c r="AD114" s="957"/>
      <c r="AE114" s="958"/>
      <c r="AF114" s="959">
        <v>532216</v>
      </c>
      <c r="AG114" s="957"/>
      <c r="AH114" s="957"/>
      <c r="AI114" s="957"/>
      <c r="AJ114" s="958"/>
      <c r="AK114" s="959">
        <v>363571</v>
      </c>
      <c r="AL114" s="957"/>
      <c r="AM114" s="957"/>
      <c r="AN114" s="957"/>
      <c r="AO114" s="958"/>
      <c r="AP114" s="960">
        <v>3.5</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3839484</v>
      </c>
      <c r="BR114" s="918"/>
      <c r="BS114" s="918"/>
      <c r="BT114" s="918"/>
      <c r="BU114" s="918"/>
      <c r="BV114" s="918">
        <v>3860954</v>
      </c>
      <c r="BW114" s="918"/>
      <c r="BX114" s="918"/>
      <c r="BY114" s="918"/>
      <c r="BZ114" s="918"/>
      <c r="CA114" s="918">
        <v>3717431</v>
      </c>
      <c r="CB114" s="918"/>
      <c r="CC114" s="918"/>
      <c r="CD114" s="918"/>
      <c r="CE114" s="918"/>
      <c r="CF114" s="912">
        <v>36.1</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68644</v>
      </c>
      <c r="AB115" s="932"/>
      <c r="AC115" s="932"/>
      <c r="AD115" s="932"/>
      <c r="AE115" s="933"/>
      <c r="AF115" s="934">
        <v>66627</v>
      </c>
      <c r="AG115" s="932"/>
      <c r="AH115" s="932"/>
      <c r="AI115" s="932"/>
      <c r="AJ115" s="933"/>
      <c r="AK115" s="934">
        <v>65906</v>
      </c>
      <c r="AL115" s="932"/>
      <c r="AM115" s="932"/>
      <c r="AN115" s="932"/>
      <c r="AO115" s="933"/>
      <c r="AP115" s="935">
        <v>0.6</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976571</v>
      </c>
      <c r="DH115" s="957"/>
      <c r="DI115" s="957"/>
      <c r="DJ115" s="957"/>
      <c r="DK115" s="958"/>
      <c r="DL115" s="959">
        <v>994155</v>
      </c>
      <c r="DM115" s="957"/>
      <c r="DN115" s="957"/>
      <c r="DO115" s="957"/>
      <c r="DP115" s="958"/>
      <c r="DQ115" s="959">
        <v>1217352</v>
      </c>
      <c r="DR115" s="957"/>
      <c r="DS115" s="957"/>
      <c r="DT115" s="957"/>
      <c r="DU115" s="958"/>
      <c r="DV115" s="960">
        <v>11.8</v>
      </c>
      <c r="DW115" s="961"/>
      <c r="DX115" s="961"/>
      <c r="DY115" s="961"/>
      <c r="DZ115" s="962"/>
    </row>
    <row r="116" spans="1:130" s="197" customFormat="1" ht="26.25" customHeight="1" x14ac:dyDescent="0.15">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374975</v>
      </c>
      <c r="DH116" s="957"/>
      <c r="DI116" s="957"/>
      <c r="DJ116" s="957"/>
      <c r="DK116" s="958"/>
      <c r="DL116" s="959">
        <v>293584</v>
      </c>
      <c r="DM116" s="957"/>
      <c r="DN116" s="957"/>
      <c r="DO116" s="957"/>
      <c r="DP116" s="958"/>
      <c r="DQ116" s="959">
        <v>229598</v>
      </c>
      <c r="DR116" s="957"/>
      <c r="DS116" s="957"/>
      <c r="DT116" s="957"/>
      <c r="DU116" s="958"/>
      <c r="DV116" s="960">
        <v>2.2000000000000002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2154727</v>
      </c>
      <c r="AB117" s="964"/>
      <c r="AC117" s="964"/>
      <c r="AD117" s="964"/>
      <c r="AE117" s="965"/>
      <c r="AF117" s="963">
        <v>1844067</v>
      </c>
      <c r="AG117" s="964"/>
      <c r="AH117" s="964"/>
      <c r="AI117" s="964"/>
      <c r="AJ117" s="965"/>
      <c r="AK117" s="963">
        <v>1685731</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286</v>
      </c>
      <c r="AG118" s="881"/>
      <c r="AH118" s="881"/>
      <c r="AI118" s="881"/>
      <c r="AJ118" s="882"/>
      <c r="AK118" s="880" t="s">
        <v>285</v>
      </c>
      <c r="AL118" s="881"/>
      <c r="AM118" s="881"/>
      <c r="AN118" s="881"/>
      <c r="AO118" s="882"/>
      <c r="AP118" s="988" t="s">
        <v>399</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427</v>
      </c>
      <c r="BP118" s="992"/>
      <c r="BQ118" s="983">
        <v>20245302</v>
      </c>
      <c r="BR118" s="984"/>
      <c r="BS118" s="984"/>
      <c r="BT118" s="984"/>
      <c r="BU118" s="984"/>
      <c r="BV118" s="984">
        <v>18870568</v>
      </c>
      <c r="BW118" s="984"/>
      <c r="BX118" s="984"/>
      <c r="BY118" s="984"/>
      <c r="BZ118" s="984"/>
      <c r="CA118" s="984">
        <v>18101712</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5414381</v>
      </c>
      <c r="BR119" s="925"/>
      <c r="BS119" s="925"/>
      <c r="BT119" s="925"/>
      <c r="BU119" s="925"/>
      <c r="BV119" s="925">
        <v>5361814</v>
      </c>
      <c r="BW119" s="925"/>
      <c r="BX119" s="925"/>
      <c r="BY119" s="925"/>
      <c r="BZ119" s="925"/>
      <c r="CA119" s="925">
        <v>4655067</v>
      </c>
      <c r="CB119" s="925"/>
      <c r="CC119" s="925"/>
      <c r="CD119" s="925"/>
      <c r="CE119" s="925"/>
      <c r="CF119" s="939">
        <v>45.2</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3963132</v>
      </c>
      <c r="BR120" s="918"/>
      <c r="BS120" s="918"/>
      <c r="BT120" s="918"/>
      <c r="BU120" s="918"/>
      <c r="BV120" s="918">
        <v>4094631</v>
      </c>
      <c r="BW120" s="918"/>
      <c r="BX120" s="918"/>
      <c r="BY120" s="918"/>
      <c r="BZ120" s="918"/>
      <c r="CA120" s="918">
        <v>3868070</v>
      </c>
      <c r="CB120" s="918"/>
      <c r="CC120" s="918"/>
      <c r="CD120" s="918"/>
      <c r="CE120" s="918"/>
      <c r="CF120" s="912">
        <v>37.5</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1887455</v>
      </c>
      <c r="DH120" s="925"/>
      <c r="DI120" s="925"/>
      <c r="DJ120" s="925"/>
      <c r="DK120" s="925"/>
      <c r="DL120" s="925">
        <v>1288581</v>
      </c>
      <c r="DM120" s="925"/>
      <c r="DN120" s="925"/>
      <c r="DO120" s="925"/>
      <c r="DP120" s="925"/>
      <c r="DQ120" s="925">
        <v>1150659</v>
      </c>
      <c r="DR120" s="925"/>
      <c r="DS120" s="925"/>
      <c r="DT120" s="925"/>
      <c r="DU120" s="925"/>
      <c r="DV120" s="926">
        <v>11.2</v>
      </c>
      <c r="DW120" s="926"/>
      <c r="DX120" s="926"/>
      <c r="DY120" s="926"/>
      <c r="DZ120" s="927"/>
    </row>
    <row r="121" spans="1:130" s="197" customFormat="1" ht="26.25" customHeight="1" x14ac:dyDescent="0.15">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13503148</v>
      </c>
      <c r="BR121" s="984"/>
      <c r="BS121" s="984"/>
      <c r="BT121" s="984"/>
      <c r="BU121" s="984"/>
      <c r="BV121" s="984">
        <v>13604961</v>
      </c>
      <c r="BW121" s="984"/>
      <c r="BX121" s="984"/>
      <c r="BY121" s="984"/>
      <c r="BZ121" s="984"/>
      <c r="CA121" s="984">
        <v>13688679</v>
      </c>
      <c r="CB121" s="984"/>
      <c r="CC121" s="984"/>
      <c r="CD121" s="984"/>
      <c r="CE121" s="984"/>
      <c r="CF121" s="1022">
        <v>132.80000000000001</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x14ac:dyDescent="0.15">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436</v>
      </c>
      <c r="BP122" s="992"/>
      <c r="BQ122" s="1032">
        <v>22880661</v>
      </c>
      <c r="BR122" s="1033"/>
      <c r="BS122" s="1033"/>
      <c r="BT122" s="1033"/>
      <c r="BU122" s="1033"/>
      <c r="BV122" s="1033">
        <v>23061406</v>
      </c>
      <c r="BW122" s="1033"/>
      <c r="BX122" s="1033"/>
      <c r="BY122" s="1033"/>
      <c r="BZ122" s="1033"/>
      <c r="CA122" s="1033">
        <v>22211816</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68644</v>
      </c>
      <c r="AB123" s="957"/>
      <c r="AC123" s="957"/>
      <c r="AD123" s="957"/>
      <c r="AE123" s="958"/>
      <c r="AF123" s="959">
        <v>66627</v>
      </c>
      <c r="AG123" s="957"/>
      <c r="AH123" s="957"/>
      <c r="AI123" s="957"/>
      <c r="AJ123" s="958"/>
      <c r="AK123" s="959">
        <v>65906</v>
      </c>
      <c r="AL123" s="957"/>
      <c r="AM123" s="957"/>
      <c r="AN123" s="957"/>
      <c r="AO123" s="958"/>
      <c r="AP123" s="960">
        <v>0.6</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447</v>
      </c>
      <c r="AY127" s="885"/>
      <c r="AZ127" s="885"/>
      <c r="BA127" s="885"/>
      <c r="BB127" s="885"/>
      <c r="BC127" s="885"/>
      <c r="BD127" s="885"/>
      <c r="BE127" s="886"/>
      <c r="BF127" s="1039" t="s">
        <v>111</v>
      </c>
      <c r="BG127" s="1040"/>
      <c r="BH127" s="1040"/>
      <c r="BI127" s="1040"/>
      <c r="BJ127" s="1040"/>
      <c r="BK127" s="1040"/>
      <c r="BL127" s="1049"/>
      <c r="BM127" s="1039">
        <v>13.11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625071</v>
      </c>
      <c r="AB128" s="1088"/>
      <c r="AC128" s="1088"/>
      <c r="AD128" s="1088"/>
      <c r="AE128" s="1089"/>
      <c r="AF128" s="1090">
        <v>499048</v>
      </c>
      <c r="AG128" s="1088"/>
      <c r="AH128" s="1088"/>
      <c r="AI128" s="1088"/>
      <c r="AJ128" s="1089"/>
      <c r="AK128" s="1090">
        <v>510370</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111</v>
      </c>
      <c r="BG128" s="1065"/>
      <c r="BH128" s="1065"/>
      <c r="BI128" s="1065"/>
      <c r="BJ128" s="1065"/>
      <c r="BK128" s="1065"/>
      <c r="BL128" s="1066"/>
      <c r="BM128" s="1064">
        <v>18.11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11698491</v>
      </c>
      <c r="AB129" s="957"/>
      <c r="AC129" s="957"/>
      <c r="AD129" s="957"/>
      <c r="AE129" s="958"/>
      <c r="AF129" s="959">
        <v>11626750</v>
      </c>
      <c r="AG129" s="957"/>
      <c r="AH129" s="957"/>
      <c r="AI129" s="957"/>
      <c r="AJ129" s="958"/>
      <c r="AK129" s="959">
        <v>11518026</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0.5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1378737</v>
      </c>
      <c r="AB130" s="957"/>
      <c r="AC130" s="957"/>
      <c r="AD130" s="957"/>
      <c r="AE130" s="958"/>
      <c r="AF130" s="959">
        <v>1284962</v>
      </c>
      <c r="AG130" s="957"/>
      <c r="AH130" s="957"/>
      <c r="AI130" s="957"/>
      <c r="AJ130" s="958"/>
      <c r="AK130" s="959">
        <v>1211453</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10319754</v>
      </c>
      <c r="AB131" s="996"/>
      <c r="AC131" s="996"/>
      <c r="AD131" s="996"/>
      <c r="AE131" s="997"/>
      <c r="AF131" s="998">
        <v>10341788</v>
      </c>
      <c r="AG131" s="996"/>
      <c r="AH131" s="996"/>
      <c r="AI131" s="996"/>
      <c r="AJ131" s="997"/>
      <c r="AK131" s="998">
        <v>10306573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1.462432768</v>
      </c>
      <c r="AB132" s="1102"/>
      <c r="AC132" s="1102"/>
      <c r="AD132" s="1102"/>
      <c r="AE132" s="1103"/>
      <c r="AF132" s="1104">
        <v>0.58072163200000004</v>
      </c>
      <c r="AG132" s="1102"/>
      <c r="AH132" s="1102"/>
      <c r="AI132" s="1102"/>
      <c r="AJ132" s="1103"/>
      <c r="AK132" s="1104">
        <v>-0.35018429499999998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2.4</v>
      </c>
      <c r="AB133" s="1109"/>
      <c r="AC133" s="1109"/>
      <c r="AD133" s="1109"/>
      <c r="AE133" s="1110"/>
      <c r="AF133" s="1108">
        <v>1.5</v>
      </c>
      <c r="AG133" s="1109"/>
      <c r="AH133" s="1109"/>
      <c r="AI133" s="1109"/>
      <c r="AJ133" s="1110"/>
      <c r="AK133" s="1108">
        <v>0.5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T31" zoomScaleNormal="100" zoomScaleSheetLayoutView="100" workbookViewId="0">
      <selection activeCell="AH11" sqref="AH1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0" zoomScaleNormal="40" zoomScaleSheetLayoutView="55" workbookViewId="0">
      <selection activeCell="J73" sqref="J73"/>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opLeftCell="A22" zoomScaleNormal="100" zoomScaleSheetLayoutView="100" workbookViewId="0">
      <selection activeCell="J73" sqref="J73"/>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5" t="s">
        <v>463</v>
      </c>
      <c r="L7" s="254"/>
      <c r="M7" s="255" t="s">
        <v>464</v>
      </c>
      <c r="N7" s="256"/>
    </row>
    <row r="8" spans="1:16" x14ac:dyDescent="0.15">
      <c r="A8" s="248"/>
      <c r="B8" s="244"/>
      <c r="C8" s="244"/>
      <c r="D8" s="244"/>
      <c r="E8" s="244"/>
      <c r="F8" s="244"/>
      <c r="G8" s="257"/>
      <c r="H8" s="258"/>
      <c r="I8" s="258"/>
      <c r="J8" s="259"/>
      <c r="K8" s="1116"/>
      <c r="L8" s="260" t="s">
        <v>465</v>
      </c>
      <c r="M8" s="261" t="s">
        <v>466</v>
      </c>
      <c r="N8" s="262" t="s">
        <v>467</v>
      </c>
    </row>
    <row r="9" spans="1:16" x14ac:dyDescent="0.15">
      <c r="A9" s="248"/>
      <c r="B9" s="244"/>
      <c r="C9" s="244"/>
      <c r="D9" s="244"/>
      <c r="E9" s="244"/>
      <c r="F9" s="244"/>
      <c r="G9" s="1117" t="s">
        <v>468</v>
      </c>
      <c r="H9" s="1118"/>
      <c r="I9" s="1118"/>
      <c r="J9" s="1119"/>
      <c r="K9" s="263">
        <v>3703792</v>
      </c>
      <c r="L9" s="264">
        <v>62967</v>
      </c>
      <c r="M9" s="265">
        <v>64737</v>
      </c>
      <c r="N9" s="266">
        <v>-2.7</v>
      </c>
    </row>
    <row r="10" spans="1:16" x14ac:dyDescent="0.15">
      <c r="A10" s="248"/>
      <c r="B10" s="244"/>
      <c r="C10" s="244"/>
      <c r="D10" s="244"/>
      <c r="E10" s="244"/>
      <c r="F10" s="244"/>
      <c r="G10" s="1117" t="s">
        <v>469</v>
      </c>
      <c r="H10" s="1118"/>
      <c r="I10" s="1118"/>
      <c r="J10" s="1119"/>
      <c r="K10" s="267">
        <v>67309</v>
      </c>
      <c r="L10" s="268">
        <v>1144</v>
      </c>
      <c r="M10" s="269">
        <v>4418</v>
      </c>
      <c r="N10" s="270">
        <v>-74.099999999999994</v>
      </c>
    </row>
    <row r="11" spans="1:16" ht="13.5" customHeight="1" x14ac:dyDescent="0.15">
      <c r="A11" s="248"/>
      <c r="B11" s="244"/>
      <c r="C11" s="244"/>
      <c r="D11" s="244"/>
      <c r="E11" s="244"/>
      <c r="F11" s="244"/>
      <c r="G11" s="1117" t="s">
        <v>470</v>
      </c>
      <c r="H11" s="1118"/>
      <c r="I11" s="1118"/>
      <c r="J11" s="1119"/>
      <c r="K11" s="267">
        <v>63579</v>
      </c>
      <c r="L11" s="268">
        <v>1081</v>
      </c>
      <c r="M11" s="269">
        <v>5597</v>
      </c>
      <c r="N11" s="270">
        <v>-80.7</v>
      </c>
    </row>
    <row r="12" spans="1:16" ht="13.5" customHeight="1" x14ac:dyDescent="0.15">
      <c r="A12" s="248"/>
      <c r="B12" s="244"/>
      <c r="C12" s="244"/>
      <c r="D12" s="244"/>
      <c r="E12" s="244"/>
      <c r="F12" s="244"/>
      <c r="G12" s="1117" t="s">
        <v>471</v>
      </c>
      <c r="H12" s="1118"/>
      <c r="I12" s="1118"/>
      <c r="J12" s="1119"/>
      <c r="K12" s="267">
        <v>213504</v>
      </c>
      <c r="L12" s="268">
        <v>3630</v>
      </c>
      <c r="M12" s="269">
        <v>967</v>
      </c>
      <c r="N12" s="270">
        <v>275.39999999999998</v>
      </c>
    </row>
    <row r="13" spans="1:16" ht="13.5" customHeight="1" x14ac:dyDescent="0.15">
      <c r="A13" s="248"/>
      <c r="B13" s="244"/>
      <c r="C13" s="244"/>
      <c r="D13" s="244"/>
      <c r="E13" s="244"/>
      <c r="F13" s="244"/>
      <c r="G13" s="1117" t="s">
        <v>472</v>
      </c>
      <c r="H13" s="1118"/>
      <c r="I13" s="1118"/>
      <c r="J13" s="1119"/>
      <c r="K13" s="267" t="s">
        <v>473</v>
      </c>
      <c r="L13" s="268" t="s">
        <v>473</v>
      </c>
      <c r="M13" s="269">
        <v>2</v>
      </c>
      <c r="N13" s="270" t="s">
        <v>473</v>
      </c>
    </row>
    <row r="14" spans="1:16" ht="13.5" customHeight="1" x14ac:dyDescent="0.15">
      <c r="A14" s="248"/>
      <c r="B14" s="244"/>
      <c r="C14" s="244"/>
      <c r="D14" s="244"/>
      <c r="E14" s="244"/>
      <c r="F14" s="244"/>
      <c r="G14" s="1117" t="s">
        <v>474</v>
      </c>
      <c r="H14" s="1118"/>
      <c r="I14" s="1118"/>
      <c r="J14" s="1119"/>
      <c r="K14" s="267">
        <v>196053</v>
      </c>
      <c r="L14" s="268">
        <v>3333</v>
      </c>
      <c r="M14" s="269">
        <v>2800</v>
      </c>
      <c r="N14" s="270">
        <v>19</v>
      </c>
    </row>
    <row r="15" spans="1:16" ht="13.5" customHeight="1" x14ac:dyDescent="0.15">
      <c r="A15" s="248"/>
      <c r="B15" s="244"/>
      <c r="C15" s="244"/>
      <c r="D15" s="244"/>
      <c r="E15" s="244"/>
      <c r="F15" s="244"/>
      <c r="G15" s="1117" t="s">
        <v>475</v>
      </c>
      <c r="H15" s="1118"/>
      <c r="I15" s="1118"/>
      <c r="J15" s="1119"/>
      <c r="K15" s="267">
        <v>19557</v>
      </c>
      <c r="L15" s="268">
        <v>332</v>
      </c>
      <c r="M15" s="269">
        <v>1482</v>
      </c>
      <c r="N15" s="270">
        <v>-77.599999999999994</v>
      </c>
    </row>
    <row r="16" spans="1:16" x14ac:dyDescent="0.15">
      <c r="A16" s="248"/>
      <c r="B16" s="244"/>
      <c r="C16" s="244"/>
      <c r="D16" s="244"/>
      <c r="E16" s="244"/>
      <c r="F16" s="244"/>
      <c r="G16" s="1120" t="s">
        <v>476</v>
      </c>
      <c r="H16" s="1121"/>
      <c r="I16" s="1121"/>
      <c r="J16" s="1122"/>
      <c r="K16" s="268">
        <v>-365719</v>
      </c>
      <c r="L16" s="268">
        <v>-6217</v>
      </c>
      <c r="M16" s="269">
        <v>-7690</v>
      </c>
      <c r="N16" s="270">
        <v>-19.2</v>
      </c>
    </row>
    <row r="17" spans="1:16" x14ac:dyDescent="0.15">
      <c r="A17" s="248"/>
      <c r="B17" s="244"/>
      <c r="C17" s="244"/>
      <c r="D17" s="244"/>
      <c r="E17" s="244"/>
      <c r="F17" s="244"/>
      <c r="G17" s="1120" t="s">
        <v>170</v>
      </c>
      <c r="H17" s="1121"/>
      <c r="I17" s="1121"/>
      <c r="J17" s="1122"/>
      <c r="K17" s="268">
        <v>3898075</v>
      </c>
      <c r="L17" s="268">
        <v>66270</v>
      </c>
      <c r="M17" s="269">
        <v>72313</v>
      </c>
      <c r="N17" s="270">
        <v>-8.4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2" t="s">
        <v>481</v>
      </c>
      <c r="H21" s="1113"/>
      <c r="I21" s="1113"/>
      <c r="J21" s="1114"/>
      <c r="K21" s="280">
        <v>5.71</v>
      </c>
      <c r="L21" s="281">
        <v>7.17</v>
      </c>
      <c r="M21" s="282">
        <v>-1.46</v>
      </c>
      <c r="N21" s="249"/>
      <c r="O21" s="283"/>
      <c r="P21" s="279"/>
    </row>
    <row r="22" spans="1:16" s="284" customFormat="1" x14ac:dyDescent="0.15">
      <c r="A22" s="279"/>
      <c r="B22" s="249"/>
      <c r="C22" s="249"/>
      <c r="D22" s="249"/>
      <c r="E22" s="249"/>
      <c r="F22" s="249"/>
      <c r="G22" s="1112" t="s">
        <v>482</v>
      </c>
      <c r="H22" s="1113"/>
      <c r="I22" s="1113"/>
      <c r="J22" s="1114"/>
      <c r="K22" s="285">
        <v>103.3</v>
      </c>
      <c r="L22" s="286">
        <v>98.1</v>
      </c>
      <c r="M22" s="287">
        <v>5.2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5" t="s">
        <v>463</v>
      </c>
      <c r="L30" s="254"/>
      <c r="M30" s="255" t="s">
        <v>464</v>
      </c>
      <c r="N30" s="256"/>
    </row>
    <row r="31" spans="1:16" x14ac:dyDescent="0.15">
      <c r="A31" s="248"/>
      <c r="B31" s="244"/>
      <c r="C31" s="244"/>
      <c r="D31" s="244"/>
      <c r="E31" s="244"/>
      <c r="F31" s="244"/>
      <c r="G31" s="257"/>
      <c r="H31" s="258"/>
      <c r="I31" s="258"/>
      <c r="J31" s="259"/>
      <c r="K31" s="1116"/>
      <c r="L31" s="260" t="s">
        <v>465</v>
      </c>
      <c r="M31" s="261" t="s">
        <v>466</v>
      </c>
      <c r="N31" s="262" t="s">
        <v>467</v>
      </c>
    </row>
    <row r="32" spans="1:16" ht="27" customHeight="1" x14ac:dyDescent="0.15">
      <c r="A32" s="248"/>
      <c r="B32" s="244"/>
      <c r="C32" s="244"/>
      <c r="D32" s="244"/>
      <c r="E32" s="244"/>
      <c r="F32" s="244"/>
      <c r="G32" s="1128" t="s">
        <v>486</v>
      </c>
      <c r="H32" s="1129"/>
      <c r="I32" s="1129"/>
      <c r="J32" s="1130"/>
      <c r="K32" s="294">
        <v>1090970</v>
      </c>
      <c r="L32" s="294">
        <v>18547</v>
      </c>
      <c r="M32" s="295">
        <v>43357</v>
      </c>
      <c r="N32" s="296">
        <v>-57.2</v>
      </c>
    </row>
    <row r="33" spans="1:16" ht="13.5" customHeight="1" x14ac:dyDescent="0.15">
      <c r="A33" s="248"/>
      <c r="B33" s="244"/>
      <c r="C33" s="244"/>
      <c r="D33" s="244"/>
      <c r="E33" s="244"/>
      <c r="F33" s="244"/>
      <c r="G33" s="1128" t="s">
        <v>487</v>
      </c>
      <c r="H33" s="1129"/>
      <c r="I33" s="1129"/>
      <c r="J33" s="1130"/>
      <c r="K33" s="294" t="s">
        <v>473</v>
      </c>
      <c r="L33" s="294" t="s">
        <v>473</v>
      </c>
      <c r="M33" s="295">
        <v>5</v>
      </c>
      <c r="N33" s="296" t="s">
        <v>473</v>
      </c>
    </row>
    <row r="34" spans="1:16" ht="27" customHeight="1" x14ac:dyDescent="0.15">
      <c r="A34" s="248"/>
      <c r="B34" s="244"/>
      <c r="C34" s="244"/>
      <c r="D34" s="244"/>
      <c r="E34" s="244"/>
      <c r="F34" s="244"/>
      <c r="G34" s="1128" t="s">
        <v>488</v>
      </c>
      <c r="H34" s="1129"/>
      <c r="I34" s="1129"/>
      <c r="J34" s="1130"/>
      <c r="K34" s="294" t="s">
        <v>473</v>
      </c>
      <c r="L34" s="294" t="s">
        <v>473</v>
      </c>
      <c r="M34" s="295">
        <v>40</v>
      </c>
      <c r="N34" s="296" t="s">
        <v>473</v>
      </c>
    </row>
    <row r="35" spans="1:16" ht="27" customHeight="1" x14ac:dyDescent="0.15">
      <c r="A35" s="248"/>
      <c r="B35" s="244"/>
      <c r="C35" s="244"/>
      <c r="D35" s="244"/>
      <c r="E35" s="244"/>
      <c r="F35" s="244"/>
      <c r="G35" s="1128" t="s">
        <v>489</v>
      </c>
      <c r="H35" s="1129"/>
      <c r="I35" s="1129"/>
      <c r="J35" s="1130"/>
      <c r="K35" s="294">
        <v>165284</v>
      </c>
      <c r="L35" s="294">
        <v>2810</v>
      </c>
      <c r="M35" s="295">
        <v>11850</v>
      </c>
      <c r="N35" s="296">
        <v>-76.3</v>
      </c>
    </row>
    <row r="36" spans="1:16" ht="27" customHeight="1" x14ac:dyDescent="0.15">
      <c r="A36" s="248"/>
      <c r="B36" s="244"/>
      <c r="C36" s="244"/>
      <c r="D36" s="244"/>
      <c r="E36" s="244"/>
      <c r="F36" s="244"/>
      <c r="G36" s="1128" t="s">
        <v>490</v>
      </c>
      <c r="H36" s="1129"/>
      <c r="I36" s="1129"/>
      <c r="J36" s="1130"/>
      <c r="K36" s="294">
        <v>363571</v>
      </c>
      <c r="L36" s="294">
        <v>6181</v>
      </c>
      <c r="M36" s="295">
        <v>2171</v>
      </c>
      <c r="N36" s="296">
        <v>184.7</v>
      </c>
    </row>
    <row r="37" spans="1:16" ht="13.5" customHeight="1" x14ac:dyDescent="0.15">
      <c r="A37" s="248"/>
      <c r="B37" s="244"/>
      <c r="C37" s="244"/>
      <c r="D37" s="244"/>
      <c r="E37" s="244"/>
      <c r="F37" s="244"/>
      <c r="G37" s="1128" t="s">
        <v>491</v>
      </c>
      <c r="H37" s="1129"/>
      <c r="I37" s="1129"/>
      <c r="J37" s="1130"/>
      <c r="K37" s="294">
        <v>65906</v>
      </c>
      <c r="L37" s="294">
        <v>1120</v>
      </c>
      <c r="M37" s="295">
        <v>1425</v>
      </c>
      <c r="N37" s="296">
        <v>-21.4</v>
      </c>
    </row>
    <row r="38" spans="1:16" ht="27" customHeight="1" x14ac:dyDescent="0.15">
      <c r="A38" s="248"/>
      <c r="B38" s="244"/>
      <c r="C38" s="244"/>
      <c r="D38" s="244"/>
      <c r="E38" s="244"/>
      <c r="F38" s="244"/>
      <c r="G38" s="1131" t="s">
        <v>492</v>
      </c>
      <c r="H38" s="1132"/>
      <c r="I38" s="1132"/>
      <c r="J38" s="1133"/>
      <c r="K38" s="297" t="s">
        <v>473</v>
      </c>
      <c r="L38" s="297" t="s">
        <v>473</v>
      </c>
      <c r="M38" s="298">
        <v>6</v>
      </c>
      <c r="N38" s="299" t="s">
        <v>473</v>
      </c>
      <c r="O38" s="293"/>
    </row>
    <row r="39" spans="1:16" x14ac:dyDescent="0.15">
      <c r="A39" s="248"/>
      <c r="B39" s="244"/>
      <c r="C39" s="244"/>
      <c r="D39" s="244"/>
      <c r="E39" s="244"/>
      <c r="F39" s="244"/>
      <c r="G39" s="1131" t="s">
        <v>493</v>
      </c>
      <c r="H39" s="1132"/>
      <c r="I39" s="1132"/>
      <c r="J39" s="1133"/>
      <c r="K39" s="300">
        <v>-510370</v>
      </c>
      <c r="L39" s="300">
        <v>-8677</v>
      </c>
      <c r="M39" s="301">
        <v>-5332</v>
      </c>
      <c r="N39" s="302">
        <v>62.7</v>
      </c>
      <c r="O39" s="293"/>
    </row>
    <row r="40" spans="1:16" ht="27" customHeight="1" x14ac:dyDescent="0.15">
      <c r="A40" s="248"/>
      <c r="B40" s="244"/>
      <c r="C40" s="244"/>
      <c r="D40" s="244"/>
      <c r="E40" s="244"/>
      <c r="F40" s="244"/>
      <c r="G40" s="1128" t="s">
        <v>494</v>
      </c>
      <c r="H40" s="1129"/>
      <c r="I40" s="1129"/>
      <c r="J40" s="1130"/>
      <c r="K40" s="300">
        <v>-1211453</v>
      </c>
      <c r="L40" s="300">
        <v>-20596</v>
      </c>
      <c r="M40" s="301">
        <v>-35626</v>
      </c>
      <c r="N40" s="302">
        <v>-42.2</v>
      </c>
      <c r="O40" s="293"/>
    </row>
    <row r="41" spans="1:16" x14ac:dyDescent="0.15">
      <c r="A41" s="248"/>
      <c r="B41" s="244"/>
      <c r="C41" s="244"/>
      <c r="D41" s="244"/>
      <c r="E41" s="244"/>
      <c r="F41" s="244"/>
      <c r="G41" s="1134" t="s">
        <v>280</v>
      </c>
      <c r="H41" s="1135"/>
      <c r="I41" s="1135"/>
      <c r="J41" s="1136"/>
      <c r="K41" s="294">
        <v>-36092</v>
      </c>
      <c r="L41" s="300">
        <v>-614</v>
      </c>
      <c r="M41" s="301">
        <v>17897</v>
      </c>
      <c r="N41" s="302">
        <v>-103.4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3" t="s">
        <v>463</v>
      </c>
      <c r="J49" s="1125" t="s">
        <v>498</v>
      </c>
      <c r="K49" s="1126"/>
      <c r="L49" s="1126"/>
      <c r="M49" s="1126"/>
      <c r="N49" s="1127"/>
    </row>
    <row r="50" spans="1:14" x14ac:dyDescent="0.15">
      <c r="A50" s="248"/>
      <c r="B50" s="244"/>
      <c r="C50" s="244"/>
      <c r="D50" s="244"/>
      <c r="E50" s="244"/>
      <c r="F50" s="244"/>
      <c r="G50" s="312"/>
      <c r="H50" s="313"/>
      <c r="I50" s="1124"/>
      <c r="J50" s="314" t="s">
        <v>499</v>
      </c>
      <c r="K50" s="315" t="s">
        <v>500</v>
      </c>
      <c r="L50" s="316" t="s">
        <v>501</v>
      </c>
      <c r="M50" s="317" t="s">
        <v>502</v>
      </c>
      <c r="N50" s="318" t="s">
        <v>503</v>
      </c>
    </row>
    <row r="51" spans="1:14" x14ac:dyDescent="0.15">
      <c r="A51" s="248"/>
      <c r="B51" s="244"/>
      <c r="C51" s="244"/>
      <c r="D51" s="244"/>
      <c r="E51" s="244"/>
      <c r="F51" s="244"/>
      <c r="G51" s="310" t="s">
        <v>504</v>
      </c>
      <c r="H51" s="311"/>
      <c r="I51" s="319">
        <v>1296618</v>
      </c>
      <c r="J51" s="320">
        <v>22347</v>
      </c>
      <c r="K51" s="321">
        <v>-9.6999999999999993</v>
      </c>
      <c r="L51" s="322">
        <v>38558</v>
      </c>
      <c r="M51" s="323">
        <v>17.3</v>
      </c>
      <c r="N51" s="324">
        <v>-27</v>
      </c>
    </row>
    <row r="52" spans="1:14" x14ac:dyDescent="0.15">
      <c r="A52" s="248"/>
      <c r="B52" s="244"/>
      <c r="C52" s="244"/>
      <c r="D52" s="244"/>
      <c r="E52" s="244"/>
      <c r="F52" s="244"/>
      <c r="G52" s="325"/>
      <c r="H52" s="326" t="s">
        <v>505</v>
      </c>
      <c r="I52" s="327">
        <v>721004</v>
      </c>
      <c r="J52" s="328">
        <v>12426</v>
      </c>
      <c r="K52" s="329">
        <v>15.6</v>
      </c>
      <c r="L52" s="330">
        <v>24217</v>
      </c>
      <c r="M52" s="331">
        <v>9.1999999999999993</v>
      </c>
      <c r="N52" s="332">
        <v>6.4</v>
      </c>
    </row>
    <row r="53" spans="1:14" x14ac:dyDescent="0.15">
      <c r="A53" s="248"/>
      <c r="B53" s="244"/>
      <c r="C53" s="244"/>
      <c r="D53" s="244"/>
      <c r="E53" s="244"/>
      <c r="F53" s="244"/>
      <c r="G53" s="310" t="s">
        <v>506</v>
      </c>
      <c r="H53" s="311"/>
      <c r="I53" s="319">
        <v>1111563</v>
      </c>
      <c r="J53" s="320">
        <v>19334</v>
      </c>
      <c r="K53" s="321">
        <v>-13.5</v>
      </c>
      <c r="L53" s="322">
        <v>40203</v>
      </c>
      <c r="M53" s="323">
        <v>4.3</v>
      </c>
      <c r="N53" s="324">
        <v>-17.8</v>
      </c>
    </row>
    <row r="54" spans="1:14" x14ac:dyDescent="0.15">
      <c r="A54" s="248"/>
      <c r="B54" s="244"/>
      <c r="C54" s="244"/>
      <c r="D54" s="244"/>
      <c r="E54" s="244"/>
      <c r="F54" s="244"/>
      <c r="G54" s="325"/>
      <c r="H54" s="326" t="s">
        <v>505</v>
      </c>
      <c r="I54" s="327">
        <v>897361</v>
      </c>
      <c r="J54" s="328">
        <v>15608</v>
      </c>
      <c r="K54" s="329">
        <v>25.6</v>
      </c>
      <c r="L54" s="330">
        <v>23352</v>
      </c>
      <c r="M54" s="331">
        <v>-3.6</v>
      </c>
      <c r="N54" s="332">
        <v>29.2</v>
      </c>
    </row>
    <row r="55" spans="1:14" x14ac:dyDescent="0.15">
      <c r="A55" s="248"/>
      <c r="B55" s="244"/>
      <c r="C55" s="244"/>
      <c r="D55" s="244"/>
      <c r="E55" s="244"/>
      <c r="F55" s="244"/>
      <c r="G55" s="310" t="s">
        <v>507</v>
      </c>
      <c r="H55" s="311"/>
      <c r="I55" s="319">
        <v>896507</v>
      </c>
      <c r="J55" s="320">
        <v>15751</v>
      </c>
      <c r="K55" s="321">
        <v>-18.5</v>
      </c>
      <c r="L55" s="322">
        <v>47569</v>
      </c>
      <c r="M55" s="323">
        <v>18.3</v>
      </c>
      <c r="N55" s="324">
        <v>-36.799999999999997</v>
      </c>
    </row>
    <row r="56" spans="1:14" x14ac:dyDescent="0.15">
      <c r="A56" s="248"/>
      <c r="B56" s="244"/>
      <c r="C56" s="244"/>
      <c r="D56" s="244"/>
      <c r="E56" s="244"/>
      <c r="F56" s="244"/>
      <c r="G56" s="325"/>
      <c r="H56" s="326" t="s">
        <v>505</v>
      </c>
      <c r="I56" s="327">
        <v>580592</v>
      </c>
      <c r="J56" s="328">
        <v>10200</v>
      </c>
      <c r="K56" s="329">
        <v>-34.6</v>
      </c>
      <c r="L56" s="330">
        <v>26255</v>
      </c>
      <c r="M56" s="331">
        <v>12.4</v>
      </c>
      <c r="N56" s="332">
        <v>-47</v>
      </c>
    </row>
    <row r="57" spans="1:14" x14ac:dyDescent="0.15">
      <c r="A57" s="248"/>
      <c r="B57" s="244"/>
      <c r="C57" s="244"/>
      <c r="D57" s="244"/>
      <c r="E57" s="244"/>
      <c r="F57" s="244"/>
      <c r="G57" s="310" t="s">
        <v>508</v>
      </c>
      <c r="H57" s="311"/>
      <c r="I57" s="319">
        <v>1735374</v>
      </c>
      <c r="J57" s="320">
        <v>29386</v>
      </c>
      <c r="K57" s="321">
        <v>86.6</v>
      </c>
      <c r="L57" s="322">
        <v>50880</v>
      </c>
      <c r="M57" s="323">
        <v>7</v>
      </c>
      <c r="N57" s="324">
        <v>79.599999999999994</v>
      </c>
    </row>
    <row r="58" spans="1:14" x14ac:dyDescent="0.15">
      <c r="A58" s="248"/>
      <c r="B58" s="244"/>
      <c r="C58" s="244"/>
      <c r="D58" s="244"/>
      <c r="E58" s="244"/>
      <c r="F58" s="244"/>
      <c r="G58" s="325"/>
      <c r="H58" s="326" t="s">
        <v>505</v>
      </c>
      <c r="I58" s="327">
        <v>1250078</v>
      </c>
      <c r="J58" s="328">
        <v>21168</v>
      </c>
      <c r="K58" s="329">
        <v>107.5</v>
      </c>
      <c r="L58" s="330">
        <v>26879</v>
      </c>
      <c r="M58" s="331">
        <v>2.4</v>
      </c>
      <c r="N58" s="332">
        <v>105.1</v>
      </c>
    </row>
    <row r="59" spans="1:14" x14ac:dyDescent="0.15">
      <c r="A59" s="248"/>
      <c r="B59" s="244"/>
      <c r="C59" s="244"/>
      <c r="D59" s="244"/>
      <c r="E59" s="244"/>
      <c r="F59" s="244"/>
      <c r="G59" s="310" t="s">
        <v>509</v>
      </c>
      <c r="H59" s="311"/>
      <c r="I59" s="319">
        <v>1103197</v>
      </c>
      <c r="J59" s="320">
        <v>18755</v>
      </c>
      <c r="K59" s="321">
        <v>-36.200000000000003</v>
      </c>
      <c r="L59" s="322">
        <v>63956</v>
      </c>
      <c r="M59" s="323">
        <v>25.7</v>
      </c>
      <c r="N59" s="324">
        <v>-61.9</v>
      </c>
    </row>
    <row r="60" spans="1:14" x14ac:dyDescent="0.15">
      <c r="A60" s="248"/>
      <c r="B60" s="244"/>
      <c r="C60" s="244"/>
      <c r="D60" s="244"/>
      <c r="E60" s="244"/>
      <c r="F60" s="244"/>
      <c r="G60" s="325"/>
      <c r="H60" s="326" t="s">
        <v>505</v>
      </c>
      <c r="I60" s="333">
        <v>637707</v>
      </c>
      <c r="J60" s="328">
        <v>10841</v>
      </c>
      <c r="K60" s="329">
        <v>-48.8</v>
      </c>
      <c r="L60" s="330">
        <v>29239</v>
      </c>
      <c r="M60" s="331">
        <v>8.8000000000000007</v>
      </c>
      <c r="N60" s="332">
        <v>-57.6</v>
      </c>
    </row>
    <row r="61" spans="1:14" x14ac:dyDescent="0.15">
      <c r="A61" s="248"/>
      <c r="B61" s="244"/>
      <c r="C61" s="244"/>
      <c r="D61" s="244"/>
      <c r="E61" s="244"/>
      <c r="F61" s="244"/>
      <c r="G61" s="310" t="s">
        <v>510</v>
      </c>
      <c r="H61" s="334"/>
      <c r="I61" s="335">
        <v>1228652</v>
      </c>
      <c r="J61" s="336">
        <v>21115</v>
      </c>
      <c r="K61" s="337">
        <v>1.7</v>
      </c>
      <c r="L61" s="338">
        <v>48233</v>
      </c>
      <c r="M61" s="339">
        <v>14.5</v>
      </c>
      <c r="N61" s="324">
        <v>-12.8</v>
      </c>
    </row>
    <row r="62" spans="1:14" x14ac:dyDescent="0.15">
      <c r="A62" s="248"/>
      <c r="B62" s="244"/>
      <c r="C62" s="244"/>
      <c r="D62" s="244"/>
      <c r="E62" s="244"/>
      <c r="F62" s="244"/>
      <c r="G62" s="325"/>
      <c r="H62" s="326" t="s">
        <v>505</v>
      </c>
      <c r="I62" s="327">
        <v>817348</v>
      </c>
      <c r="J62" s="328">
        <v>14049</v>
      </c>
      <c r="K62" s="329">
        <v>13.1</v>
      </c>
      <c r="L62" s="330">
        <v>25988</v>
      </c>
      <c r="M62" s="331">
        <v>5.8</v>
      </c>
      <c r="N62" s="332">
        <v>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 zoomScaleSheetLayoutView="100" workbookViewId="0">
      <selection activeCell="J73" sqref="J7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14.14</v>
      </c>
      <c r="G47" s="12">
        <v>13.81</v>
      </c>
      <c r="H47" s="12">
        <v>14.04</v>
      </c>
      <c r="I47" s="12">
        <v>14.13</v>
      </c>
      <c r="J47" s="13">
        <v>16.87</v>
      </c>
    </row>
    <row r="48" spans="2:10" ht="57.75" customHeight="1" x14ac:dyDescent="0.15">
      <c r="B48" s="14"/>
      <c r="C48" s="1139" t="s">
        <v>4</v>
      </c>
      <c r="D48" s="1139"/>
      <c r="E48" s="1140"/>
      <c r="F48" s="15">
        <v>2.06</v>
      </c>
      <c r="G48" s="16">
        <v>2.67</v>
      </c>
      <c r="H48" s="16">
        <v>5.29</v>
      </c>
      <c r="I48" s="16">
        <v>6.36</v>
      </c>
      <c r="J48" s="17">
        <v>9.66</v>
      </c>
    </row>
    <row r="49" spans="2:10" ht="57.75" customHeight="1" thickBot="1" x14ac:dyDescent="0.2">
      <c r="B49" s="18"/>
      <c r="C49" s="1141" t="s">
        <v>5</v>
      </c>
      <c r="D49" s="1141"/>
      <c r="E49" s="1142"/>
      <c r="F49" s="19" t="s">
        <v>517</v>
      </c>
      <c r="G49" s="20">
        <v>0.66</v>
      </c>
      <c r="H49" s="20">
        <v>2.58</v>
      </c>
      <c r="I49" s="20">
        <v>1.04</v>
      </c>
      <c r="J49" s="21">
        <v>5.85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J73" sqref="J7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518</v>
      </c>
      <c r="D34" s="1149"/>
      <c r="E34" s="1150"/>
      <c r="F34" s="32">
        <v>2.06</v>
      </c>
      <c r="G34" s="33">
        <v>2.67</v>
      </c>
      <c r="H34" s="33">
        <v>5.29</v>
      </c>
      <c r="I34" s="33">
        <v>6.36</v>
      </c>
      <c r="J34" s="34">
        <v>9.66</v>
      </c>
      <c r="K34" s="22"/>
      <c r="L34" s="22"/>
      <c r="M34" s="22"/>
      <c r="N34" s="22"/>
      <c r="O34" s="22"/>
      <c r="P34" s="22"/>
    </row>
    <row r="35" spans="1:16" ht="39" customHeight="1" x14ac:dyDescent="0.15">
      <c r="A35" s="22"/>
      <c r="B35" s="35"/>
      <c r="C35" s="1143" t="s">
        <v>519</v>
      </c>
      <c r="D35" s="1144"/>
      <c r="E35" s="1145"/>
      <c r="F35" s="36" t="s">
        <v>520</v>
      </c>
      <c r="G35" s="37" t="s">
        <v>521</v>
      </c>
      <c r="H35" s="37" t="s">
        <v>522</v>
      </c>
      <c r="I35" s="37">
        <v>1.26</v>
      </c>
      <c r="J35" s="38">
        <v>1.52</v>
      </c>
      <c r="K35" s="22"/>
      <c r="L35" s="22"/>
      <c r="M35" s="22"/>
      <c r="N35" s="22"/>
      <c r="O35" s="22"/>
      <c r="P35" s="22"/>
    </row>
    <row r="36" spans="1:16" ht="39" customHeight="1" x14ac:dyDescent="0.15">
      <c r="A36" s="22"/>
      <c r="B36" s="35"/>
      <c r="C36" s="1143" t="s">
        <v>523</v>
      </c>
      <c r="D36" s="1144"/>
      <c r="E36" s="1145"/>
      <c r="F36" s="36">
        <v>1.1499999999999999</v>
      </c>
      <c r="G36" s="37">
        <v>0.24</v>
      </c>
      <c r="H36" s="37">
        <v>1.87</v>
      </c>
      <c r="I36" s="37">
        <v>0.76</v>
      </c>
      <c r="J36" s="38">
        <v>1.06</v>
      </c>
      <c r="K36" s="22"/>
      <c r="L36" s="22"/>
      <c r="M36" s="22"/>
      <c r="N36" s="22"/>
      <c r="O36" s="22"/>
      <c r="P36" s="22"/>
    </row>
    <row r="37" spans="1:16" ht="39" customHeight="1" x14ac:dyDescent="0.15">
      <c r="A37" s="22"/>
      <c r="B37" s="35"/>
      <c r="C37" s="1143" t="s">
        <v>524</v>
      </c>
      <c r="D37" s="1144"/>
      <c r="E37" s="1145"/>
      <c r="F37" s="36">
        <v>0.68</v>
      </c>
      <c r="G37" s="37">
        <v>0.44</v>
      </c>
      <c r="H37" s="37">
        <v>7.0000000000000007E-2</v>
      </c>
      <c r="I37" s="37">
        <v>0.54</v>
      </c>
      <c r="J37" s="38">
        <v>0.7</v>
      </c>
      <c r="K37" s="22"/>
      <c r="L37" s="22"/>
      <c r="M37" s="22"/>
      <c r="N37" s="22"/>
      <c r="O37" s="22"/>
      <c r="P37" s="22"/>
    </row>
    <row r="38" spans="1:16" ht="39" customHeight="1" x14ac:dyDescent="0.15">
      <c r="A38" s="22"/>
      <c r="B38" s="35"/>
      <c r="C38" s="1143" t="s">
        <v>525</v>
      </c>
      <c r="D38" s="1144"/>
      <c r="E38" s="1145"/>
      <c r="F38" s="36">
        <v>0.33</v>
      </c>
      <c r="G38" s="37">
        <v>0.19</v>
      </c>
      <c r="H38" s="37">
        <v>0.17</v>
      </c>
      <c r="I38" s="37">
        <v>0.14000000000000001</v>
      </c>
      <c r="J38" s="38">
        <v>0.48</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527</v>
      </c>
      <c r="D43" s="1147"/>
      <c r="E43" s="1148"/>
      <c r="F43" s="41">
        <v>0.03</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1267</v>
      </c>
      <c r="L45" s="60">
        <v>1275</v>
      </c>
      <c r="M45" s="60">
        <v>1222</v>
      </c>
      <c r="N45" s="60">
        <v>1137</v>
      </c>
      <c r="O45" s="61">
        <v>1091</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373</v>
      </c>
      <c r="L48" s="64">
        <v>273</v>
      </c>
      <c r="M48" s="64">
        <v>178</v>
      </c>
      <c r="N48" s="64">
        <v>108</v>
      </c>
      <c r="O48" s="65">
        <v>165</v>
      </c>
      <c r="P48" s="48"/>
      <c r="Q48" s="48"/>
      <c r="R48" s="48"/>
      <c r="S48" s="48"/>
      <c r="T48" s="48"/>
      <c r="U48" s="48"/>
    </row>
    <row r="49" spans="1:21" ht="30.75" customHeight="1" x14ac:dyDescent="0.15">
      <c r="A49" s="48"/>
      <c r="B49" s="1161"/>
      <c r="C49" s="1162"/>
      <c r="D49" s="62"/>
      <c r="E49" s="1153" t="s">
        <v>15</v>
      </c>
      <c r="F49" s="1153"/>
      <c r="G49" s="1153"/>
      <c r="H49" s="1153"/>
      <c r="I49" s="1153"/>
      <c r="J49" s="1154"/>
      <c r="K49" s="63">
        <v>712</v>
      </c>
      <c r="L49" s="64">
        <v>816</v>
      </c>
      <c r="M49" s="64">
        <v>687</v>
      </c>
      <c r="N49" s="64">
        <v>532</v>
      </c>
      <c r="O49" s="65">
        <v>364</v>
      </c>
      <c r="P49" s="48"/>
      <c r="Q49" s="48"/>
      <c r="R49" s="48"/>
      <c r="S49" s="48"/>
      <c r="T49" s="48"/>
      <c r="U49" s="48"/>
    </row>
    <row r="50" spans="1:21" ht="30.75" customHeight="1" x14ac:dyDescent="0.15">
      <c r="A50" s="48"/>
      <c r="B50" s="1161"/>
      <c r="C50" s="1162"/>
      <c r="D50" s="62"/>
      <c r="E50" s="1153" t="s">
        <v>16</v>
      </c>
      <c r="F50" s="1153"/>
      <c r="G50" s="1153"/>
      <c r="H50" s="1153"/>
      <c r="I50" s="1153"/>
      <c r="J50" s="1154"/>
      <c r="K50" s="63">
        <v>69</v>
      </c>
      <c r="L50" s="64">
        <v>68</v>
      </c>
      <c r="M50" s="64">
        <v>69</v>
      </c>
      <c r="N50" s="64">
        <v>67</v>
      </c>
      <c r="O50" s="65">
        <v>66</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2110</v>
      </c>
      <c r="L52" s="64">
        <v>2155</v>
      </c>
      <c r="M52" s="64">
        <v>2003</v>
      </c>
      <c r="N52" s="64">
        <v>1784</v>
      </c>
      <c r="O52" s="65">
        <v>1721</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311</v>
      </c>
      <c r="L53" s="69">
        <v>277</v>
      </c>
      <c r="M53" s="69">
        <v>153</v>
      </c>
      <c r="N53" s="69">
        <v>60</v>
      </c>
      <c r="O53" s="70">
        <v>-35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2015-04-21T08:00:39Z</cp:lastPrinted>
  <dcterms:created xsi:type="dcterms:W3CDTF">2015-02-17T06:34:27Z</dcterms:created>
  <dcterms:modified xsi:type="dcterms:W3CDTF">2021-03-16T08:11:39Z</dcterms:modified>
  <cp:category/>
</cp:coreProperties>
</file>